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data3\Investor Relations\LATAM AIRLINES GROUP\Resultados Trimestrales\2022\Tablas\"/>
    </mc:Choice>
  </mc:AlternateContent>
  <bookViews>
    <workbookView xWindow="0" yWindow="0" windowWidth="19200" windowHeight="7310"/>
  </bookViews>
  <sheets>
    <sheet name="SS" sheetId="2" r:id="rId1"/>
  </sheets>
  <externalReferences>
    <externalReference r:id="rId2"/>
    <externalReference r:id="rId3"/>
  </externalReferences>
  <definedNames>
    <definedName name="ACCIONES">'[1]Shares Outstanding'!$C$3:$D$104</definedName>
    <definedName name="EERR" localSheetId="0">'[2]Consolidated Income Statement'!$C$4:$BU$228</definedName>
    <definedName name="EERR">'[2]Consolidated Income Statement'!$C$4:$BU$228</definedName>
    <definedName name="EERR3">'[1]P&amp;L'!$D$4:$BV$236</definedName>
    <definedName name="Periodos">'[1]Tipos de Cambio'!$B$4:$C$82</definedName>
    <definedName name="TC">'[1]Tipos de Cambio'!#REF!</definedName>
  </definedNames>
  <calcPr calcId="152511" calcMode="autoNoTable"/>
</workbook>
</file>

<file path=xl/calcChain.xml><?xml version="1.0" encoding="utf-8"?>
<calcChain xmlns="http://schemas.openxmlformats.org/spreadsheetml/2006/main">
  <c r="BL126" i="2" l="1"/>
  <c r="BM200" i="2" l="1"/>
  <c r="BM192" i="2"/>
  <c r="BM177" i="2"/>
  <c r="BM157" i="2"/>
  <c r="BM144" i="2"/>
  <c r="BM138" i="2"/>
  <c r="BM140" i="2" s="1"/>
  <c r="BM131" i="2"/>
  <c r="BM132" i="2" s="1"/>
  <c r="BM122" i="2"/>
  <c r="BM115" i="2"/>
  <c r="BM111" i="2"/>
  <c r="BM102" i="2" s="1"/>
  <c r="BM101" i="2"/>
  <c r="BM95" i="2"/>
  <c r="BM94" i="2"/>
  <c r="BM92" i="2"/>
  <c r="BM86" i="2"/>
  <c r="BM80" i="2"/>
  <c r="BM74" i="2"/>
  <c r="BM69" i="2"/>
  <c r="BM68" i="2"/>
  <c r="BM65" i="2"/>
  <c r="BM51" i="2"/>
  <c r="BM39" i="2"/>
  <c r="BM24" i="2"/>
  <c r="BM12" i="2"/>
  <c r="BM26" i="2" l="1"/>
  <c r="BM29" i="2" s="1"/>
  <c r="BM30" i="2" s="1"/>
  <c r="BM52" i="2"/>
  <c r="BM118" i="2"/>
  <c r="BM98" i="2"/>
  <c r="BM97" i="2"/>
  <c r="BK122" i="2"/>
  <c r="BL122" i="2" s="1"/>
  <c r="BK94" i="2"/>
  <c r="BJ94" i="2"/>
  <c r="BI94" i="2"/>
  <c r="BH94" i="2"/>
  <c r="BK95" i="2"/>
  <c r="BK92" i="2"/>
  <c r="BJ95" i="2"/>
  <c r="BJ92" i="2"/>
  <c r="BK68" i="2"/>
  <c r="BJ68" i="2"/>
  <c r="BI68" i="2"/>
  <c r="BH68" i="2"/>
  <c r="BK69" i="2"/>
  <c r="BJ69" i="2"/>
  <c r="BK65" i="2"/>
  <c r="BJ65" i="2"/>
  <c r="BL192" i="2"/>
  <c r="BL177" i="2"/>
  <c r="BL157" i="2"/>
  <c r="BL144" i="2"/>
  <c r="BL139" i="2"/>
  <c r="BL137" i="2"/>
  <c r="BL136" i="2"/>
  <c r="BL135" i="2"/>
  <c r="BL134" i="2"/>
  <c r="BL130" i="2"/>
  <c r="BL129" i="2"/>
  <c r="BL128" i="2"/>
  <c r="BL127" i="2"/>
  <c r="BL125" i="2"/>
  <c r="BL124" i="2"/>
  <c r="BL123" i="2"/>
  <c r="BL121" i="2"/>
  <c r="BL120" i="2"/>
  <c r="BL119" i="2"/>
  <c r="BL116" i="2"/>
  <c r="BL114" i="2"/>
  <c r="BL113" i="2"/>
  <c r="BL112" i="2"/>
  <c r="BL110" i="2"/>
  <c r="BL109" i="2"/>
  <c r="BL108" i="2"/>
  <c r="BL107" i="2"/>
  <c r="BL106" i="2"/>
  <c r="BL105" i="2"/>
  <c r="BL104" i="2"/>
  <c r="BL103" i="2"/>
  <c r="BL101" i="2"/>
  <c r="BL93" i="2"/>
  <c r="BL91" i="2"/>
  <c r="BL90" i="2"/>
  <c r="BL85" i="2"/>
  <c r="BL84" i="2"/>
  <c r="BL79" i="2"/>
  <c r="BL78" i="2"/>
  <c r="BL73" i="2"/>
  <c r="BL72" i="2"/>
  <c r="BL67" i="2"/>
  <c r="BL66" i="2"/>
  <c r="BL64" i="2"/>
  <c r="BL63" i="2"/>
  <c r="BL61" i="2"/>
  <c r="BL48" i="2"/>
  <c r="BL47" i="2"/>
  <c r="BL43" i="2"/>
  <c r="BL38" i="2"/>
  <c r="BL37" i="2"/>
  <c r="BL36" i="2"/>
  <c r="BL23" i="2"/>
  <c r="BL22" i="2"/>
  <c r="BL21" i="2"/>
  <c r="BL20" i="2"/>
  <c r="BL19" i="2"/>
  <c r="BL18" i="2"/>
  <c r="BL17" i="2"/>
  <c r="BL16" i="2"/>
  <c r="BL15" i="2"/>
  <c r="BL11" i="2"/>
  <c r="BL10" i="2"/>
  <c r="BL9" i="2"/>
  <c r="BL80" i="2" l="1"/>
  <c r="BL74" i="2"/>
  <c r="BL65" i="2"/>
  <c r="BL86" i="2"/>
  <c r="BM41" i="2"/>
  <c r="BM45" i="2" s="1"/>
  <c r="BM27" i="2"/>
  <c r="BL92" i="2"/>
  <c r="BL94" i="2"/>
  <c r="BL69" i="2"/>
  <c r="BL24" i="2"/>
  <c r="BL98" i="2" s="1"/>
  <c r="BL12" i="2"/>
  <c r="BL68" i="2"/>
  <c r="BL95" i="2"/>
  <c r="BL26" i="2" l="1"/>
  <c r="BL97" i="2"/>
  <c r="BL27" i="2"/>
  <c r="BL29" i="2"/>
  <c r="BL30" i="2" s="1"/>
  <c r="BK144" i="2" l="1"/>
  <c r="BK138" i="2"/>
  <c r="BK131" i="2"/>
  <c r="BK115" i="2"/>
  <c r="BL115" i="2" s="1"/>
  <c r="BK111" i="2"/>
  <c r="BK101" i="2"/>
  <c r="BK86" i="2"/>
  <c r="BK80" i="2"/>
  <c r="BK74" i="2"/>
  <c r="BK61" i="2"/>
  <c r="BK51" i="2"/>
  <c r="BK39" i="2"/>
  <c r="BK24" i="2"/>
  <c r="BK98" i="2" s="1"/>
  <c r="BK12" i="2"/>
  <c r="BK132" i="2" l="1"/>
  <c r="BL132" i="2" s="1"/>
  <c r="BL131" i="2"/>
  <c r="BK26" i="2"/>
  <c r="BK29" i="2" s="1"/>
  <c r="BK30" i="2" s="1"/>
  <c r="BK97" i="2"/>
  <c r="BK140" i="2"/>
  <c r="BL140" i="2" s="1"/>
  <c r="BL138" i="2"/>
  <c r="BK102" i="2"/>
  <c r="BL102" i="2" s="1"/>
  <c r="BL111" i="2"/>
  <c r="BK52" i="2"/>
  <c r="BJ131" i="2"/>
  <c r="BK41" i="2" l="1"/>
  <c r="BK45" i="2" s="1"/>
  <c r="BK27" i="2"/>
  <c r="BK118" i="2"/>
  <c r="BL118" i="2" s="1"/>
  <c r="BJ200" i="2" l="1"/>
  <c r="BJ192" i="2"/>
  <c r="BJ177" i="2"/>
  <c r="BJ157" i="2"/>
  <c r="BJ144" i="2"/>
  <c r="BJ138" i="2"/>
  <c r="BJ140" i="2" s="1"/>
  <c r="BJ111" i="2"/>
  <c r="BJ101" i="2"/>
  <c r="BJ86" i="2"/>
  <c r="BJ80" i="2"/>
  <c r="BJ74" i="2"/>
  <c r="BJ61" i="2"/>
  <c r="BJ51" i="2"/>
  <c r="BJ39" i="2"/>
  <c r="BJ24" i="2"/>
  <c r="BJ97" i="2" l="1"/>
  <c r="BJ98" i="2"/>
  <c r="BI131" i="2"/>
  <c r="BI122" i="2"/>
  <c r="BI69" i="2"/>
  <c r="BI65" i="2"/>
  <c r="BI200" i="2" l="1"/>
  <c r="BI192" i="2"/>
  <c r="BI177" i="2"/>
  <c r="BI157" i="2"/>
  <c r="BI144" i="2"/>
  <c r="BI138" i="2"/>
  <c r="BI140" i="2" s="1"/>
  <c r="BI132" i="2"/>
  <c r="BI115" i="2"/>
  <c r="BI111" i="2"/>
  <c r="BI102" i="2" s="1"/>
  <c r="BI101" i="2"/>
  <c r="BI95" i="2"/>
  <c r="BI92" i="2"/>
  <c r="BI86" i="2"/>
  <c r="BI80" i="2"/>
  <c r="BI74" i="2"/>
  <c r="BI61" i="2"/>
  <c r="BI51" i="2"/>
  <c r="BI39" i="2"/>
  <c r="BI24" i="2"/>
  <c r="BI97" i="2" s="1"/>
  <c r="BI12" i="2"/>
  <c r="BI118" i="2" l="1"/>
  <c r="BI26" i="2"/>
  <c r="BI41" i="2" s="1"/>
  <c r="BI45" i="2" s="1"/>
  <c r="BI98" i="2"/>
  <c r="BI52" i="2"/>
  <c r="BH95" i="2"/>
  <c r="BH69" i="2"/>
  <c r="BE69" i="2"/>
  <c r="BC69" i="2"/>
  <c r="BH65" i="2"/>
  <c r="BI29" i="2" l="1"/>
  <c r="BI30" i="2" s="1"/>
  <c r="BI27" i="2"/>
  <c r="BC200" i="2"/>
  <c r="AG200" i="2"/>
  <c r="AH198" i="2" s="1"/>
  <c r="AI198" i="2" s="1"/>
  <c r="BE198" i="2"/>
  <c r="BD198" i="2"/>
  <c r="AK198" i="2"/>
  <c r="AG198" i="2"/>
  <c r="BH196" i="2"/>
  <c r="BH200" i="2" s="1"/>
  <c r="AJ196" i="2"/>
  <c r="AQ195" i="2"/>
  <c r="AL195" i="2"/>
  <c r="AG195" i="2"/>
  <c r="BH192" i="2"/>
  <c r="BG192" i="2"/>
  <c r="BE192" i="2"/>
  <c r="BD192" i="2"/>
  <c r="BC192" i="2"/>
  <c r="BB192" i="2"/>
  <c r="AZ192" i="2"/>
  <c r="AY192" i="2"/>
  <c r="AX192" i="2"/>
  <c r="AW192" i="2"/>
  <c r="AU192" i="2"/>
  <c r="AT192" i="2"/>
  <c r="AS192" i="2"/>
  <c r="AP192" i="2"/>
  <c r="AO192" i="2"/>
  <c r="AN192" i="2"/>
  <c r="AM192" i="2"/>
  <c r="AK192" i="2"/>
  <c r="AJ192" i="2"/>
  <c r="AI192" i="2"/>
  <c r="AH192" i="2"/>
  <c r="AF192" i="2"/>
  <c r="AE192" i="2"/>
  <c r="AD192" i="2"/>
  <c r="AC192" i="2"/>
  <c r="AB192" i="2"/>
  <c r="AA192" i="2"/>
  <c r="Z192" i="2"/>
  <c r="Y192" i="2"/>
  <c r="X192" i="2"/>
  <c r="W192" i="2"/>
  <c r="V192" i="2"/>
  <c r="U192" i="2"/>
  <c r="T192" i="2"/>
  <c r="S192" i="2"/>
  <c r="R192" i="2"/>
  <c r="Q192" i="2"/>
  <c r="P192" i="2"/>
  <c r="O192" i="2"/>
  <c r="N192" i="2"/>
  <c r="M192" i="2"/>
  <c r="AQ190" i="2"/>
  <c r="AL190" i="2"/>
  <c r="AG190" i="2"/>
  <c r="AQ189" i="2"/>
  <c r="AL189" i="2"/>
  <c r="AG189" i="2"/>
  <c r="AQ188" i="2"/>
  <c r="AL188" i="2"/>
  <c r="AG188" i="2"/>
  <c r="AQ187" i="2"/>
  <c r="AL187" i="2"/>
  <c r="AG187" i="2"/>
  <c r="AQ186" i="2"/>
  <c r="AL186" i="2"/>
  <c r="AG186" i="2"/>
  <c r="AQ184" i="2"/>
  <c r="AL184" i="2"/>
  <c r="AG184" i="2"/>
  <c r="AQ183" i="2"/>
  <c r="AL183" i="2"/>
  <c r="AG183" i="2"/>
  <c r="AG180" i="2"/>
  <c r="BH177" i="2"/>
  <c r="BG177" i="2"/>
  <c r="BE177" i="2"/>
  <c r="BD177" i="2"/>
  <c r="BC177" i="2"/>
  <c r="BB177" i="2"/>
  <c r="AZ177" i="2"/>
  <c r="AY177" i="2"/>
  <c r="AX177" i="2"/>
  <c r="AW177" i="2"/>
  <c r="AU177" i="2"/>
  <c r="AT177" i="2"/>
  <c r="AS177" i="2"/>
  <c r="AP177" i="2"/>
  <c r="AO177" i="2"/>
  <c r="AN177" i="2"/>
  <c r="AM177" i="2"/>
  <c r="AK177" i="2"/>
  <c r="AJ177" i="2"/>
  <c r="AI177" i="2"/>
  <c r="AH177" i="2"/>
  <c r="AF177" i="2"/>
  <c r="AE177" i="2"/>
  <c r="AD177" i="2"/>
  <c r="AC177" i="2"/>
  <c r="AB177" i="2"/>
  <c r="AA177" i="2"/>
  <c r="Z177" i="2"/>
  <c r="Y177" i="2"/>
  <c r="X177" i="2"/>
  <c r="W177" i="2"/>
  <c r="V177" i="2"/>
  <c r="U177" i="2"/>
  <c r="T177" i="2"/>
  <c r="S177" i="2"/>
  <c r="R177" i="2"/>
  <c r="Q177" i="2"/>
  <c r="P177" i="2"/>
  <c r="O177" i="2"/>
  <c r="N177" i="2"/>
  <c r="M177" i="2"/>
  <c r="AQ175" i="2"/>
  <c r="AL175" i="2"/>
  <c r="AG175" i="2"/>
  <c r="AQ173" i="2"/>
  <c r="AL173" i="2"/>
  <c r="AG173" i="2"/>
  <c r="AQ170" i="2"/>
  <c r="AL170" i="2"/>
  <c r="AG170" i="2"/>
  <c r="AL169" i="2"/>
  <c r="AG169" i="2"/>
  <c r="AQ168" i="2"/>
  <c r="AL168" i="2"/>
  <c r="AG168" i="2"/>
  <c r="AQ167" i="2"/>
  <c r="AL167" i="2"/>
  <c r="AG167" i="2"/>
  <c r="AQ166" i="2"/>
  <c r="AL166" i="2"/>
  <c r="AG166" i="2"/>
  <c r="AQ165" i="2"/>
  <c r="AL165" i="2"/>
  <c r="AG165" i="2"/>
  <c r="AQ162" i="2"/>
  <c r="AQ160" i="2"/>
  <c r="AL160" i="2"/>
  <c r="BH157" i="2"/>
  <c r="BG157" i="2"/>
  <c r="BE157" i="2"/>
  <c r="BD157" i="2"/>
  <c r="BC157" i="2"/>
  <c r="BB157" i="2"/>
  <c r="AZ157" i="2"/>
  <c r="AY157" i="2"/>
  <c r="AX157" i="2"/>
  <c r="AW157" i="2"/>
  <c r="AU157" i="2"/>
  <c r="AT157" i="2"/>
  <c r="AS157" i="2"/>
  <c r="AP157" i="2"/>
  <c r="AO157" i="2"/>
  <c r="AN157" i="2"/>
  <c r="AM157" i="2"/>
  <c r="AK157" i="2"/>
  <c r="AJ157" i="2"/>
  <c r="AI157" i="2"/>
  <c r="AH157" i="2"/>
  <c r="AF157" i="2"/>
  <c r="AE157" i="2"/>
  <c r="AD157" i="2"/>
  <c r="AC157" i="2"/>
  <c r="AB157" i="2"/>
  <c r="AA157" i="2"/>
  <c r="Z157" i="2"/>
  <c r="Y157" i="2"/>
  <c r="X157" i="2"/>
  <c r="W157" i="2"/>
  <c r="V157" i="2"/>
  <c r="U157" i="2"/>
  <c r="T157" i="2"/>
  <c r="S157" i="2"/>
  <c r="R157" i="2"/>
  <c r="Q157" i="2"/>
  <c r="P157" i="2"/>
  <c r="O157" i="2"/>
  <c r="N157" i="2"/>
  <c r="M157" i="2"/>
  <c r="AQ155" i="2"/>
  <c r="AL155" i="2"/>
  <c r="AG155" i="2"/>
  <c r="AQ154" i="2"/>
  <c r="AL154" i="2"/>
  <c r="AG154" i="2"/>
  <c r="AQ153" i="2"/>
  <c r="AL153" i="2"/>
  <c r="AG153" i="2"/>
  <c r="AQ152" i="2"/>
  <c r="AL152" i="2"/>
  <c r="AG152" i="2"/>
  <c r="AQ151" i="2"/>
  <c r="AL151" i="2"/>
  <c r="AG151" i="2"/>
  <c r="AQ148" i="2"/>
  <c r="AL148" i="2"/>
  <c r="AG148" i="2"/>
  <c r="AQ147" i="2"/>
  <c r="AL147" i="2"/>
  <c r="AG147" i="2"/>
  <c r="BH144" i="2"/>
  <c r="BG144" i="2"/>
  <c r="BF144" i="2"/>
  <c r="BE144" i="2"/>
  <c r="BD144" i="2"/>
  <c r="BC144" i="2"/>
  <c r="BB144" i="2"/>
  <c r="BA144" i="2"/>
  <c r="AZ144" i="2"/>
  <c r="AY144" i="2"/>
  <c r="AL144" i="2"/>
  <c r="AK144" i="2"/>
  <c r="Y144" i="2"/>
  <c r="BF140" i="2"/>
  <c r="BG140" i="2" s="1"/>
  <c r="BA140" i="2"/>
  <c r="BB140" i="2" s="1"/>
  <c r="AZ140" i="2"/>
  <c r="AL140" i="2"/>
  <c r="AG140" i="2"/>
  <c r="BG139" i="2"/>
  <c r="BB139" i="2"/>
  <c r="AW139" i="2"/>
  <c r="AQ139" i="2"/>
  <c r="AL139" i="2"/>
  <c r="AG139" i="2"/>
  <c r="BH138" i="2"/>
  <c r="BH140" i="2" s="1"/>
  <c r="BG138" i="2"/>
  <c r="BB138" i="2"/>
  <c r="AY138" i="2"/>
  <c r="AY140" i="2" s="1"/>
  <c r="AX138" i="2"/>
  <c r="AX140" i="2" s="1"/>
  <c r="AV138" i="2"/>
  <c r="AV140" i="2" s="1"/>
  <c r="AW140" i="2" s="1"/>
  <c r="AP138" i="2"/>
  <c r="AQ138" i="2" s="1"/>
  <c r="AO138" i="2"/>
  <c r="AO140" i="2" s="1"/>
  <c r="AN138" i="2"/>
  <c r="AN140" i="2" s="1"/>
  <c r="AL138" i="2"/>
  <c r="AG138" i="2"/>
  <c r="BG137" i="2"/>
  <c r="BB137" i="2"/>
  <c r="AW137" i="2"/>
  <c r="AQ137" i="2"/>
  <c r="AL137" i="2"/>
  <c r="AG137" i="2"/>
  <c r="BG136" i="2"/>
  <c r="BB136" i="2"/>
  <c r="AW136" i="2"/>
  <c r="AQ136" i="2"/>
  <c r="AL136" i="2"/>
  <c r="AG136" i="2"/>
  <c r="BG135" i="2"/>
  <c r="BB135" i="2"/>
  <c r="AW135" i="2"/>
  <c r="AQ135" i="2"/>
  <c r="AL135" i="2"/>
  <c r="AG135" i="2"/>
  <c r="BG134" i="2"/>
  <c r="BB134" i="2"/>
  <c r="AW134" i="2"/>
  <c r="AQ134" i="2"/>
  <c r="AL134" i="2"/>
  <c r="AG134" i="2"/>
  <c r="BH132" i="2"/>
  <c r="BG132" i="2"/>
  <c r="BB132" i="2"/>
  <c r="BA132" i="2"/>
  <c r="AZ132" i="2"/>
  <c r="AM132" i="2"/>
  <c r="AK132" i="2"/>
  <c r="AL132" i="2" s="1"/>
  <c r="AG132" i="2"/>
  <c r="BG131" i="2"/>
  <c r="BB131" i="2"/>
  <c r="AY131" i="2"/>
  <c r="AY132" i="2" s="1"/>
  <c r="AX131" i="2"/>
  <c r="AX132" i="2" s="1"/>
  <c r="AV131" i="2"/>
  <c r="AV132" i="2" s="1"/>
  <c r="AW132" i="2" s="1"/>
  <c r="AP131" i="2"/>
  <c r="AQ131" i="2" s="1"/>
  <c r="AO131" i="2"/>
  <c r="AO132" i="2" s="1"/>
  <c r="AN131" i="2"/>
  <c r="AN132" i="2" s="1"/>
  <c r="AL131" i="2"/>
  <c r="AG131" i="2"/>
  <c r="BG130" i="2"/>
  <c r="BB130" i="2"/>
  <c r="AW130" i="2"/>
  <c r="AQ130" i="2"/>
  <c r="AL130" i="2"/>
  <c r="AG130" i="2"/>
  <c r="BG129" i="2"/>
  <c r="BB129" i="2"/>
  <c r="AW129" i="2"/>
  <c r="AQ129" i="2"/>
  <c r="AL129" i="2"/>
  <c r="AG129" i="2"/>
  <c r="BG128" i="2"/>
  <c r="BB128" i="2"/>
  <c r="AW128" i="2"/>
  <c r="AQ128" i="2"/>
  <c r="AL128" i="2"/>
  <c r="AG128" i="2"/>
  <c r="BG127" i="2"/>
  <c r="BB127" i="2"/>
  <c r="AW127" i="2"/>
  <c r="AQ127" i="2"/>
  <c r="AL127" i="2"/>
  <c r="AG127" i="2"/>
  <c r="BG125" i="2"/>
  <c r="BB125" i="2"/>
  <c r="AW125" i="2"/>
  <c r="AQ125" i="2"/>
  <c r="AL125" i="2"/>
  <c r="AG125" i="2"/>
  <c r="BG124" i="2"/>
  <c r="BB124" i="2"/>
  <c r="AW124" i="2"/>
  <c r="AQ124" i="2"/>
  <c r="AL124" i="2"/>
  <c r="AG124" i="2"/>
  <c r="BG123" i="2"/>
  <c r="BB123" i="2"/>
  <c r="AW123" i="2"/>
  <c r="AQ123" i="2"/>
  <c r="AL123" i="2"/>
  <c r="AG123" i="2"/>
  <c r="BF122" i="2"/>
  <c r="BG122" i="2" s="1"/>
  <c r="BE122" i="2"/>
  <c r="BA122" i="2"/>
  <c r="BB122" i="2" s="1"/>
  <c r="AZ122" i="2"/>
  <c r="AY122" i="2"/>
  <c r="AX122" i="2"/>
  <c r="AV122" i="2"/>
  <c r="AW122" i="2" s="1"/>
  <c r="AP122" i="2"/>
  <c r="AQ122" i="2" s="1"/>
  <c r="AO122" i="2"/>
  <c r="AN122" i="2"/>
  <c r="AM122" i="2"/>
  <c r="AK122" i="2"/>
  <c r="AL122" i="2" s="1"/>
  <c r="AJ122" i="2"/>
  <c r="AG122" i="2"/>
  <c r="BG121" i="2"/>
  <c r="BB121" i="2"/>
  <c r="AW121" i="2"/>
  <c r="AQ121" i="2"/>
  <c r="AL121" i="2"/>
  <c r="AG121" i="2"/>
  <c r="BH120" i="2"/>
  <c r="BG120" i="2"/>
  <c r="BB120" i="2"/>
  <c r="AW120" i="2"/>
  <c r="AQ120" i="2"/>
  <c r="AL120" i="2"/>
  <c r="AG120" i="2"/>
  <c r="BG119" i="2"/>
  <c r="BB119" i="2"/>
  <c r="AW119" i="2"/>
  <c r="AQ119" i="2"/>
  <c r="AL119" i="2"/>
  <c r="AG119" i="2"/>
  <c r="BE118" i="2"/>
  <c r="BD118" i="2"/>
  <c r="AW118" i="2"/>
  <c r="AP118" i="2"/>
  <c r="AQ118" i="2" s="1"/>
  <c r="AO118" i="2"/>
  <c r="BG116" i="2"/>
  <c r="BB116" i="2"/>
  <c r="AW116" i="2"/>
  <c r="AQ116" i="2"/>
  <c r="AL116" i="2"/>
  <c r="AG116" i="2"/>
  <c r="BH115" i="2"/>
  <c r="BF115" i="2"/>
  <c r="BG115" i="2" s="1"/>
  <c r="BE115" i="2"/>
  <c r="BA115" i="2"/>
  <c r="BB115" i="2" s="1"/>
  <c r="AZ115" i="2"/>
  <c r="AY115" i="2"/>
  <c r="AX115" i="2"/>
  <c r="AV115" i="2"/>
  <c r="AW115" i="2" s="1"/>
  <c r="AP115" i="2"/>
  <c r="AQ115" i="2" s="1"/>
  <c r="AO115" i="2"/>
  <c r="AN115" i="2"/>
  <c r="AM115" i="2"/>
  <c r="AK115" i="2"/>
  <c r="AL115" i="2" s="1"/>
  <c r="AJ115" i="2"/>
  <c r="AG115" i="2"/>
  <c r="BG114" i="2"/>
  <c r="BB114" i="2"/>
  <c r="AW114" i="2"/>
  <c r="AQ114" i="2"/>
  <c r="AL114" i="2"/>
  <c r="AG114" i="2"/>
  <c r="BG113" i="2"/>
  <c r="BB113" i="2"/>
  <c r="AW113" i="2"/>
  <c r="AQ113" i="2"/>
  <c r="AL113" i="2"/>
  <c r="AG113" i="2"/>
  <c r="BG112" i="2"/>
  <c r="BB112" i="2"/>
  <c r="AW112" i="2"/>
  <c r="AQ112" i="2"/>
  <c r="AL112" i="2"/>
  <c r="AG112" i="2"/>
  <c r="BH111" i="2"/>
  <c r="BH102" i="2" s="1"/>
  <c r="BF111" i="2"/>
  <c r="BG111" i="2" s="1"/>
  <c r="BE111" i="2"/>
  <c r="BA111" i="2"/>
  <c r="BB111" i="2" s="1"/>
  <c r="AZ111" i="2"/>
  <c r="AZ102" i="2" s="1"/>
  <c r="AZ118" i="2" s="1"/>
  <c r="AY111" i="2"/>
  <c r="AY102" i="2" s="1"/>
  <c r="AY118" i="2" s="1"/>
  <c r="AX111" i="2"/>
  <c r="AX102" i="2" s="1"/>
  <c r="AX118" i="2" s="1"/>
  <c r="AV111" i="2"/>
  <c r="AW111" i="2" s="1"/>
  <c r="AQ111" i="2"/>
  <c r="AO111" i="2"/>
  <c r="AN111" i="2"/>
  <c r="AM111" i="2"/>
  <c r="AM102" i="2" s="1"/>
  <c r="AM118" i="2" s="1"/>
  <c r="AK111" i="2"/>
  <c r="AL111" i="2" s="1"/>
  <c r="AG111" i="2"/>
  <c r="BG110" i="2"/>
  <c r="BB110" i="2"/>
  <c r="AW110" i="2"/>
  <c r="AQ110" i="2"/>
  <c r="AL110" i="2"/>
  <c r="AG110" i="2"/>
  <c r="BG109" i="2"/>
  <c r="BB109" i="2"/>
  <c r="AW109" i="2"/>
  <c r="AQ109" i="2"/>
  <c r="AL109" i="2"/>
  <c r="AG109" i="2"/>
  <c r="BG108" i="2"/>
  <c r="BB108" i="2"/>
  <c r="AW108" i="2"/>
  <c r="AQ108" i="2"/>
  <c r="AL108" i="2"/>
  <c r="AG108" i="2"/>
  <c r="BG107" i="2"/>
  <c r="BB107" i="2"/>
  <c r="AW107" i="2"/>
  <c r="AQ107" i="2"/>
  <c r="AL107" i="2"/>
  <c r="AG107" i="2"/>
  <c r="BG106" i="2"/>
  <c r="BB106" i="2"/>
  <c r="AW106" i="2"/>
  <c r="AQ106" i="2"/>
  <c r="AL106" i="2"/>
  <c r="AG106" i="2"/>
  <c r="BG105" i="2"/>
  <c r="BB105" i="2"/>
  <c r="AW105" i="2"/>
  <c r="AQ105" i="2"/>
  <c r="AL105" i="2"/>
  <c r="AG105" i="2"/>
  <c r="BG104" i="2"/>
  <c r="BB104" i="2"/>
  <c r="AW104" i="2"/>
  <c r="AQ104" i="2"/>
  <c r="AL104" i="2"/>
  <c r="AG104" i="2"/>
  <c r="BG103" i="2"/>
  <c r="BB103" i="2"/>
  <c r="AW103" i="2"/>
  <c r="AQ103" i="2"/>
  <c r="AL103" i="2"/>
  <c r="AG103" i="2"/>
  <c r="BA102" i="2"/>
  <c r="BB102" i="2" s="1"/>
  <c r="AV102" i="2"/>
  <c r="AW102" i="2" s="1"/>
  <c r="AQ102" i="2"/>
  <c r="AN102" i="2"/>
  <c r="AN118" i="2" s="1"/>
  <c r="AG102" i="2"/>
  <c r="BH101" i="2"/>
  <c r="BG101" i="2"/>
  <c r="BF101" i="2"/>
  <c r="BE101" i="2"/>
  <c r="BD101" i="2"/>
  <c r="BC101" i="2"/>
  <c r="BB101" i="2"/>
  <c r="BA101" i="2"/>
  <c r="AZ101" i="2"/>
  <c r="AY101" i="2"/>
  <c r="AL101" i="2"/>
  <c r="AK101" i="2"/>
  <c r="BA98" i="2"/>
  <c r="AA98" i="2"/>
  <c r="Z98" i="2"/>
  <c r="Y98" i="2"/>
  <c r="X98" i="2"/>
  <c r="W98" i="2"/>
  <c r="V98" i="2"/>
  <c r="U98" i="2"/>
  <c r="T98" i="2"/>
  <c r="S98" i="2"/>
  <c r="R98" i="2"/>
  <c r="P98" i="2"/>
  <c r="O98" i="2"/>
  <c r="N98" i="2"/>
  <c r="M98" i="2"/>
  <c r="BA97" i="2"/>
  <c r="AA97" i="2"/>
  <c r="Z97" i="2"/>
  <c r="Y97" i="2"/>
  <c r="X97" i="2"/>
  <c r="W97" i="2"/>
  <c r="V97" i="2"/>
  <c r="U97" i="2"/>
  <c r="T97" i="2"/>
  <c r="S97" i="2"/>
  <c r="R97" i="2"/>
  <c r="P97" i="2"/>
  <c r="O97" i="2"/>
  <c r="N97" i="2"/>
  <c r="M97" i="2"/>
  <c r="BF95" i="2"/>
  <c r="X95" i="2"/>
  <c r="W95" i="2"/>
  <c r="V95" i="2"/>
  <c r="U95" i="2"/>
  <c r="T95" i="2"/>
  <c r="S95" i="2"/>
  <c r="R95" i="2"/>
  <c r="Q95" i="2"/>
  <c r="P95" i="2"/>
  <c r="O95" i="2"/>
  <c r="N95" i="2"/>
  <c r="M95" i="2"/>
  <c r="L95" i="2"/>
  <c r="K95" i="2"/>
  <c r="J95" i="2"/>
  <c r="I95" i="2"/>
  <c r="H95" i="2"/>
  <c r="G95" i="2"/>
  <c r="F95" i="2"/>
  <c r="E95" i="2"/>
  <c r="D95" i="2"/>
  <c r="BF94" i="2"/>
  <c r="X94" i="2"/>
  <c r="W94" i="2"/>
  <c r="V94" i="2"/>
  <c r="U94" i="2"/>
  <c r="T94" i="2"/>
  <c r="S94" i="2"/>
  <c r="R94" i="2"/>
  <c r="Q94" i="2"/>
  <c r="P94" i="2"/>
  <c r="O94" i="2"/>
  <c r="N94" i="2"/>
  <c r="M94" i="2"/>
  <c r="L94" i="2"/>
  <c r="K94" i="2"/>
  <c r="J94" i="2"/>
  <c r="I94" i="2"/>
  <c r="H94" i="2"/>
  <c r="G94" i="2"/>
  <c r="F94" i="2"/>
  <c r="E94" i="2"/>
  <c r="D94" i="2"/>
  <c r="BG93" i="2"/>
  <c r="BB93" i="2"/>
  <c r="AW93" i="2"/>
  <c r="AQ93" i="2"/>
  <c r="AL93" i="2"/>
  <c r="BH92" i="2"/>
  <c r="BF92" i="2"/>
  <c r="BE92" i="2"/>
  <c r="BD92" i="2"/>
  <c r="BC92" i="2"/>
  <c r="BA92" i="2"/>
  <c r="AZ92" i="2"/>
  <c r="AY92" i="2"/>
  <c r="AX92" i="2"/>
  <c r="AV92" i="2"/>
  <c r="AU92" i="2"/>
  <c r="AT92" i="2"/>
  <c r="AS92" i="2"/>
  <c r="AP92" i="2"/>
  <c r="AO92" i="2"/>
  <c r="AN92" i="2"/>
  <c r="AM92" i="2"/>
  <c r="AK92" i="2"/>
  <c r="AJ92" i="2"/>
  <c r="AI92" i="2"/>
  <c r="AH92" i="2"/>
  <c r="AG92" i="2"/>
  <c r="AF92" i="2"/>
  <c r="AE92" i="2"/>
  <c r="AD92" i="2"/>
  <c r="AC92" i="2"/>
  <c r="X92" i="2"/>
  <c r="AB92" i="2" s="1"/>
  <c r="W92" i="2"/>
  <c r="V92" i="2"/>
  <c r="T92" i="2"/>
  <c r="S92" i="2"/>
  <c r="R92" i="2"/>
  <c r="Q92" i="2"/>
  <c r="P92" i="2"/>
  <c r="O92" i="2"/>
  <c r="N92" i="2"/>
  <c r="BG91" i="2"/>
  <c r="BB91" i="2"/>
  <c r="AW91" i="2"/>
  <c r="AQ91" i="2"/>
  <c r="AL91" i="2"/>
  <c r="AB91" i="2"/>
  <c r="BG90" i="2"/>
  <c r="BB90" i="2"/>
  <c r="AW90" i="2"/>
  <c r="AQ90" i="2"/>
  <c r="AL90" i="2"/>
  <c r="AB90" i="2"/>
  <c r="BH86" i="2"/>
  <c r="BF86" i="2"/>
  <c r="BE86" i="2"/>
  <c r="BD86" i="2"/>
  <c r="BC86" i="2"/>
  <c r="BA86" i="2"/>
  <c r="AZ86" i="2"/>
  <c r="AY86" i="2"/>
  <c r="AX86" i="2"/>
  <c r="AV86" i="2"/>
  <c r="AU86" i="2"/>
  <c r="AT86" i="2"/>
  <c r="AS86" i="2"/>
  <c r="AK86" i="2"/>
  <c r="AJ86" i="2"/>
  <c r="AI86" i="2"/>
  <c r="AH86" i="2"/>
  <c r="AG86" i="2"/>
  <c r="AF86" i="2"/>
  <c r="AE86" i="2"/>
  <c r="AD86" i="2"/>
  <c r="AC86" i="2"/>
  <c r="AB86" i="2"/>
  <c r="X86" i="2"/>
  <c r="W86" i="2"/>
  <c r="V86" i="2"/>
  <c r="U86" i="2"/>
  <c r="T86" i="2"/>
  <c r="S86" i="2"/>
  <c r="R86" i="2"/>
  <c r="Q86" i="2"/>
  <c r="P86" i="2"/>
  <c r="O86" i="2"/>
  <c r="N86" i="2"/>
  <c r="L86" i="2"/>
  <c r="K86" i="2"/>
  <c r="J86" i="2"/>
  <c r="I86" i="2"/>
  <c r="BG85" i="2"/>
  <c r="BB85" i="2"/>
  <c r="AW85" i="2"/>
  <c r="M85" i="2"/>
  <c r="BG84" i="2"/>
  <c r="BB84" i="2"/>
  <c r="AW84" i="2"/>
  <c r="M84" i="2"/>
  <c r="BH80" i="2"/>
  <c r="BF80" i="2"/>
  <c r="BE80" i="2"/>
  <c r="BD80" i="2"/>
  <c r="BC80" i="2"/>
  <c r="BA80" i="2"/>
  <c r="AZ80" i="2"/>
  <c r="AY80" i="2"/>
  <c r="AX80" i="2"/>
  <c r="AV80" i="2"/>
  <c r="AU80" i="2"/>
  <c r="AT80" i="2"/>
  <c r="AS80" i="2"/>
  <c r="AK80" i="2"/>
  <c r="AJ80" i="2"/>
  <c r="AI80" i="2"/>
  <c r="AH80" i="2"/>
  <c r="AG80" i="2"/>
  <c r="AF80" i="2"/>
  <c r="AE80" i="2"/>
  <c r="AD80" i="2"/>
  <c r="AC80" i="2"/>
  <c r="AB80" i="2"/>
  <c r="X80" i="2"/>
  <c r="W80" i="2"/>
  <c r="V80" i="2"/>
  <c r="U80" i="2"/>
  <c r="T80" i="2"/>
  <c r="S80" i="2"/>
  <c r="R80" i="2"/>
  <c r="Q80" i="2"/>
  <c r="P80" i="2"/>
  <c r="O80" i="2"/>
  <c r="N80" i="2"/>
  <c r="L80" i="2"/>
  <c r="K80" i="2"/>
  <c r="J80" i="2"/>
  <c r="I80" i="2"/>
  <c r="BG79" i="2"/>
  <c r="BB79" i="2"/>
  <c r="AW79" i="2"/>
  <c r="M79" i="2"/>
  <c r="BG78" i="2"/>
  <c r="BB78" i="2"/>
  <c r="AW78" i="2"/>
  <c r="M78" i="2"/>
  <c r="BH74" i="2"/>
  <c r="BF74" i="2"/>
  <c r="BE74" i="2"/>
  <c r="BD74" i="2"/>
  <c r="BC74" i="2"/>
  <c r="BA74" i="2"/>
  <c r="AZ74" i="2"/>
  <c r="AY74" i="2"/>
  <c r="AX74" i="2"/>
  <c r="AV74" i="2"/>
  <c r="AU74" i="2"/>
  <c r="AT74" i="2"/>
  <c r="AS74" i="2"/>
  <c r="AK74" i="2"/>
  <c r="AJ74" i="2"/>
  <c r="AI74" i="2"/>
  <c r="AH74" i="2"/>
  <c r="AG74" i="2"/>
  <c r="AF74" i="2"/>
  <c r="AE74" i="2"/>
  <c r="X74" i="2"/>
  <c r="W74" i="2"/>
  <c r="V74" i="2"/>
  <c r="U74" i="2"/>
  <c r="T74" i="2"/>
  <c r="S74" i="2"/>
  <c r="R74" i="2"/>
  <c r="Q74" i="2"/>
  <c r="P74" i="2"/>
  <c r="O74" i="2"/>
  <c r="N74" i="2"/>
  <c r="L74" i="2"/>
  <c r="K74" i="2"/>
  <c r="J74" i="2"/>
  <c r="I74" i="2"/>
  <c r="BG73" i="2"/>
  <c r="BB73" i="2"/>
  <c r="AW73" i="2"/>
  <c r="M73" i="2"/>
  <c r="BG72" i="2"/>
  <c r="BB72" i="2"/>
  <c r="AW72" i="2"/>
  <c r="M72" i="2"/>
  <c r="BF69" i="2"/>
  <c r="AK69" i="2"/>
  <c r="AJ69" i="2"/>
  <c r="AI69" i="2"/>
  <c r="AH69" i="2"/>
  <c r="AF69" i="2"/>
  <c r="AE69" i="2"/>
  <c r="AD69" i="2"/>
  <c r="AC69" i="2"/>
  <c r="X69" i="2"/>
  <c r="W69" i="2"/>
  <c r="V69" i="2"/>
  <c r="U69" i="2"/>
  <c r="T69" i="2"/>
  <c r="S69" i="2"/>
  <c r="R69" i="2"/>
  <c r="P69" i="2"/>
  <c r="O69" i="2"/>
  <c r="N69" i="2"/>
  <c r="M69" i="2"/>
  <c r="L69" i="2"/>
  <c r="K69" i="2"/>
  <c r="J69" i="2"/>
  <c r="I69" i="2"/>
  <c r="H69" i="2"/>
  <c r="G69" i="2"/>
  <c r="F69" i="2"/>
  <c r="E69" i="2"/>
  <c r="D69" i="2"/>
  <c r="BF68" i="2"/>
  <c r="X68" i="2"/>
  <c r="W68" i="2"/>
  <c r="V68" i="2"/>
  <c r="U68" i="2"/>
  <c r="T68" i="2"/>
  <c r="S68" i="2"/>
  <c r="R68" i="2"/>
  <c r="P68" i="2"/>
  <c r="O68" i="2"/>
  <c r="N68" i="2"/>
  <c r="M68" i="2"/>
  <c r="L68" i="2"/>
  <c r="K68" i="2"/>
  <c r="J68" i="2"/>
  <c r="I68" i="2"/>
  <c r="H68" i="2"/>
  <c r="G68" i="2"/>
  <c r="F68" i="2"/>
  <c r="E68" i="2"/>
  <c r="D68" i="2"/>
  <c r="BG67" i="2"/>
  <c r="BB67" i="2"/>
  <c r="AS67" i="2"/>
  <c r="AW67" i="2" s="1"/>
  <c r="AM67" i="2"/>
  <c r="AQ67" i="2" s="1"/>
  <c r="AL67" i="2"/>
  <c r="AB67" i="2"/>
  <c r="R67" i="2"/>
  <c r="BG66" i="2"/>
  <c r="BB66" i="2"/>
  <c r="AW66" i="2"/>
  <c r="AQ66" i="2"/>
  <c r="AL66" i="2"/>
  <c r="AB66" i="2"/>
  <c r="Q66" i="2"/>
  <c r="BF65" i="2"/>
  <c r="BE65" i="2"/>
  <c r="BC65" i="2"/>
  <c r="BA65" i="2"/>
  <c r="AZ65" i="2"/>
  <c r="AY65" i="2"/>
  <c r="AX65" i="2"/>
  <c r="AW65" i="2"/>
  <c r="AV65" i="2"/>
  <c r="AT65" i="2"/>
  <c r="AS65" i="2"/>
  <c r="AQ65" i="2"/>
  <c r="AP65" i="2"/>
  <c r="AN65" i="2"/>
  <c r="AM65" i="2"/>
  <c r="AK65" i="2"/>
  <c r="AJ65" i="2"/>
  <c r="AI65" i="2"/>
  <c r="AH65" i="2"/>
  <c r="AG65" i="2"/>
  <c r="AF65" i="2"/>
  <c r="AE65" i="2"/>
  <c r="AD65" i="2"/>
  <c r="AC65" i="2"/>
  <c r="AA65" i="2"/>
  <c r="Z65" i="2"/>
  <c r="Y65" i="2"/>
  <c r="X65" i="2"/>
  <c r="W65" i="2"/>
  <c r="V65" i="2"/>
  <c r="U65" i="2"/>
  <c r="T65" i="2"/>
  <c r="S65" i="2"/>
  <c r="R65" i="2"/>
  <c r="P65" i="2"/>
  <c r="O65" i="2"/>
  <c r="N65" i="2"/>
  <c r="BD64" i="2"/>
  <c r="BB64" i="2"/>
  <c r="AL64" i="2"/>
  <c r="AB64" i="2"/>
  <c r="Q64" i="2"/>
  <c r="BD63" i="2"/>
  <c r="BB63" i="2"/>
  <c r="AL63" i="2"/>
  <c r="AL65" i="2" s="1"/>
  <c r="AB63" i="2"/>
  <c r="AB98" i="2" s="1"/>
  <c r="Q63" i="2"/>
  <c r="Q98" i="2" s="1"/>
  <c r="BH61" i="2"/>
  <c r="BG61" i="2"/>
  <c r="BF61" i="2"/>
  <c r="BE61" i="2"/>
  <c r="BD61" i="2"/>
  <c r="BC61" i="2"/>
  <c r="BB61" i="2"/>
  <c r="BA61" i="2"/>
  <c r="AZ61" i="2"/>
  <c r="AY61" i="2"/>
  <c r="AT61" i="2"/>
  <c r="AT101" i="2" s="1"/>
  <c r="AT144" i="2" s="1"/>
  <c r="AN61" i="2"/>
  <c r="AN101" i="2" s="1"/>
  <c r="AN144" i="2" s="1"/>
  <c r="AL61" i="2"/>
  <c r="AK61" i="2"/>
  <c r="BH51" i="2"/>
  <c r="BL51" i="2" s="1"/>
  <c r="BL52" i="2" s="1"/>
  <c r="BF51" i="2"/>
  <c r="BE51" i="2"/>
  <c r="BD51" i="2"/>
  <c r="BC51" i="2"/>
  <c r="BA51" i="2"/>
  <c r="AZ51" i="2"/>
  <c r="AZ52" i="2" s="1"/>
  <c r="AY51" i="2"/>
  <c r="AX51" i="2"/>
  <c r="AV51" i="2"/>
  <c r="AU51" i="2"/>
  <c r="AT51" i="2"/>
  <c r="AS51" i="2"/>
  <c r="AP51" i="2"/>
  <c r="AO51" i="2"/>
  <c r="AN51" i="2"/>
  <c r="AM51" i="2"/>
  <c r="AK51" i="2"/>
  <c r="AJ51" i="2"/>
  <c r="AI51" i="2"/>
  <c r="AH51" i="2"/>
  <c r="AF51" i="2"/>
  <c r="AG51" i="2" s="1"/>
  <c r="BG48" i="2"/>
  <c r="AW48" i="2"/>
  <c r="AQ48" i="2"/>
  <c r="AL48" i="2"/>
  <c r="AG48" i="2"/>
  <c r="BG47" i="2"/>
  <c r="BB47" i="2"/>
  <c r="AW47" i="2"/>
  <c r="AQ47" i="2"/>
  <c r="AL47" i="2"/>
  <c r="AG47" i="2"/>
  <c r="BG43" i="2"/>
  <c r="BB43" i="2"/>
  <c r="AW43" i="2"/>
  <c r="AQ43" i="2"/>
  <c r="AL43" i="2"/>
  <c r="AG43" i="2"/>
  <c r="BH39" i="2"/>
  <c r="BL39" i="2" s="1"/>
  <c r="BF39" i="2"/>
  <c r="BE39" i="2"/>
  <c r="BD39" i="2"/>
  <c r="BC39" i="2"/>
  <c r="BA39" i="2"/>
  <c r="AZ39" i="2"/>
  <c r="AY39" i="2"/>
  <c r="AX39" i="2"/>
  <c r="AV39" i="2"/>
  <c r="AU39" i="2"/>
  <c r="AT39" i="2"/>
  <c r="AS39" i="2"/>
  <c r="AP39" i="2"/>
  <c r="AO39" i="2"/>
  <c r="AN39" i="2"/>
  <c r="AM39" i="2"/>
  <c r="AK39" i="2"/>
  <c r="AJ39" i="2"/>
  <c r="AI39" i="2"/>
  <c r="AH39" i="2"/>
  <c r="AF39" i="2"/>
  <c r="AG39" i="2" s="1"/>
  <c r="BG38" i="2"/>
  <c r="BB38" i="2"/>
  <c r="AW38" i="2"/>
  <c r="AQ38" i="2"/>
  <c r="AL38" i="2"/>
  <c r="AG38" i="2"/>
  <c r="BG37" i="2"/>
  <c r="BB37" i="2"/>
  <c r="AW37" i="2"/>
  <c r="AQ37" i="2"/>
  <c r="AL37" i="2"/>
  <c r="AG37" i="2"/>
  <c r="BG36" i="2"/>
  <c r="BB36" i="2"/>
  <c r="AW36" i="2"/>
  <c r="AQ36" i="2"/>
  <c r="AL36" i="2"/>
  <c r="AG36" i="2"/>
  <c r="AC29" i="2"/>
  <c r="AC32" i="2" s="1"/>
  <c r="AB29" i="2"/>
  <c r="AB32" i="2" s="1"/>
  <c r="AB33" i="2" s="1"/>
  <c r="AA29" i="2"/>
  <c r="AA30" i="2" s="1"/>
  <c r="Z29" i="2"/>
  <c r="Z32" i="2" s="1"/>
  <c r="Z33" i="2" s="1"/>
  <c r="Y29" i="2"/>
  <c r="Y32" i="2" s="1"/>
  <c r="Y33" i="2" s="1"/>
  <c r="X29" i="2"/>
  <c r="X30" i="2" s="1"/>
  <c r="W29" i="2"/>
  <c r="W32" i="2" s="1"/>
  <c r="W33" i="2" s="1"/>
  <c r="V29" i="2"/>
  <c r="V30" i="2" s="1"/>
  <c r="U29" i="2"/>
  <c r="U32" i="2" s="1"/>
  <c r="U33" i="2" s="1"/>
  <c r="T29" i="2"/>
  <c r="T32" i="2" s="1"/>
  <c r="T33" i="2" s="1"/>
  <c r="S29" i="2"/>
  <c r="S30" i="2" s="1"/>
  <c r="R29" i="2"/>
  <c r="R30" i="2" s="1"/>
  <c r="Q29" i="2"/>
  <c r="Q32" i="2" s="1"/>
  <c r="Q33" i="2" s="1"/>
  <c r="P29" i="2"/>
  <c r="P30" i="2" s="1"/>
  <c r="O29" i="2"/>
  <c r="O32" i="2" s="1"/>
  <c r="O33" i="2" s="1"/>
  <c r="N29" i="2"/>
  <c r="N30" i="2" s="1"/>
  <c r="M29" i="2"/>
  <c r="M32" i="2" s="1"/>
  <c r="M33" i="2" s="1"/>
  <c r="L29" i="2"/>
  <c r="L32" i="2" s="1"/>
  <c r="L33" i="2" s="1"/>
  <c r="K29" i="2"/>
  <c r="K30" i="2" s="1"/>
  <c r="J29" i="2"/>
  <c r="J32" i="2" s="1"/>
  <c r="J33" i="2" s="1"/>
  <c r="I29" i="2"/>
  <c r="I32" i="2" s="1"/>
  <c r="I33" i="2" s="1"/>
  <c r="H29" i="2"/>
  <c r="H30" i="2" s="1"/>
  <c r="G29" i="2"/>
  <c r="G32" i="2" s="1"/>
  <c r="G33" i="2" s="1"/>
  <c r="F29" i="2"/>
  <c r="F32" i="2" s="1"/>
  <c r="F33" i="2" s="1"/>
  <c r="E29" i="2"/>
  <c r="E32" i="2" s="1"/>
  <c r="E33" i="2" s="1"/>
  <c r="D29" i="2"/>
  <c r="D32" i="2" s="1"/>
  <c r="D33" i="2" s="1"/>
  <c r="BH24" i="2"/>
  <c r="BH98" i="2" s="1"/>
  <c r="BF24" i="2"/>
  <c r="BE24" i="2"/>
  <c r="BD24" i="2"/>
  <c r="BC24" i="2"/>
  <c r="AZ24" i="2"/>
  <c r="AZ98" i="2" s="1"/>
  <c r="AY24" i="2"/>
  <c r="AY97" i="2" s="1"/>
  <c r="AX24" i="2"/>
  <c r="AV24" i="2"/>
  <c r="AU24" i="2"/>
  <c r="AT24" i="2"/>
  <c r="AT98" i="2" s="1"/>
  <c r="AS24" i="2"/>
  <c r="AS97" i="2" s="1"/>
  <c r="AP24" i="2"/>
  <c r="AP97" i="2" s="1"/>
  <c r="AO24" i="2"/>
  <c r="AN24" i="2"/>
  <c r="AM24" i="2"/>
  <c r="AK24" i="2"/>
  <c r="AK98" i="2" s="1"/>
  <c r="AJ24" i="2"/>
  <c r="AJ97" i="2" s="1"/>
  <c r="AI24" i="2"/>
  <c r="AI98" i="2" s="1"/>
  <c r="AH24" i="2"/>
  <c r="AH97" i="2" s="1"/>
  <c r="AF24" i="2"/>
  <c r="AE24" i="2"/>
  <c r="AD24" i="2"/>
  <c r="AC24" i="2"/>
  <c r="AC98" i="2" s="1"/>
  <c r="BG23" i="2"/>
  <c r="BB23" i="2"/>
  <c r="AW23" i="2"/>
  <c r="AQ23" i="2"/>
  <c r="AL23" i="2"/>
  <c r="AG23" i="2"/>
  <c r="BG22" i="2"/>
  <c r="BB22" i="2"/>
  <c r="AW22" i="2"/>
  <c r="AQ22" i="2"/>
  <c r="AL22" i="2"/>
  <c r="AG22" i="2"/>
  <c r="BG21" i="2"/>
  <c r="BB21" i="2"/>
  <c r="AW21" i="2"/>
  <c r="AQ21" i="2"/>
  <c r="AL21" i="2"/>
  <c r="AG21" i="2"/>
  <c r="BG20" i="2"/>
  <c r="BB20" i="2"/>
  <c r="AW20" i="2"/>
  <c r="AQ20" i="2"/>
  <c r="AL20" i="2"/>
  <c r="AG20" i="2"/>
  <c r="BG19" i="2"/>
  <c r="BB19" i="2"/>
  <c r="AW19" i="2"/>
  <c r="AQ19" i="2"/>
  <c r="AL19" i="2"/>
  <c r="AG19" i="2"/>
  <c r="BG18" i="2"/>
  <c r="BB18" i="2"/>
  <c r="AW18" i="2"/>
  <c r="AQ18" i="2"/>
  <c r="AL18" i="2"/>
  <c r="AG18" i="2"/>
  <c r="BG17" i="2"/>
  <c r="BB17" i="2"/>
  <c r="AW17" i="2"/>
  <c r="AQ17" i="2"/>
  <c r="AL17" i="2"/>
  <c r="AG17" i="2"/>
  <c r="BG16" i="2"/>
  <c r="BB16" i="2"/>
  <c r="AW16" i="2"/>
  <c r="AQ16" i="2"/>
  <c r="AL16" i="2"/>
  <c r="AG16" i="2"/>
  <c r="BG15" i="2"/>
  <c r="BB15" i="2"/>
  <c r="AW15" i="2"/>
  <c r="AQ15" i="2"/>
  <c r="AL15" i="2"/>
  <c r="AG15" i="2"/>
  <c r="BH12" i="2"/>
  <c r="BF12" i="2"/>
  <c r="BE12" i="2"/>
  <c r="BD12" i="2"/>
  <c r="BC12" i="2"/>
  <c r="BA12" i="2"/>
  <c r="BA26" i="2" s="1"/>
  <c r="BA29" i="2" s="1"/>
  <c r="BA30" i="2" s="1"/>
  <c r="AY12" i="2"/>
  <c r="AX12" i="2"/>
  <c r="AV12" i="2"/>
  <c r="AU12" i="2"/>
  <c r="AT12" i="2"/>
  <c r="AT52" i="2" s="1"/>
  <c r="AS12" i="2"/>
  <c r="AP12" i="2"/>
  <c r="AO12" i="2"/>
  <c r="AN12" i="2"/>
  <c r="AM12" i="2"/>
  <c r="AM52" i="2" s="1"/>
  <c r="AK12" i="2"/>
  <c r="AJ12" i="2"/>
  <c r="AJ26" i="2" s="1"/>
  <c r="AJ29" i="2" s="1"/>
  <c r="AJ30" i="2" s="1"/>
  <c r="AI12" i="2"/>
  <c r="AI26" i="2" s="1"/>
  <c r="AH12" i="2"/>
  <c r="AF12" i="2"/>
  <c r="AF52" i="2" s="1"/>
  <c r="AE12" i="2"/>
  <c r="AD12" i="2"/>
  <c r="AC12" i="2"/>
  <c r="BG11" i="2"/>
  <c r="BB11" i="2"/>
  <c r="AW11" i="2"/>
  <c r="AQ11" i="2"/>
  <c r="AL11" i="2"/>
  <c r="AG11" i="2"/>
  <c r="BG10" i="2"/>
  <c r="BG95" i="2" s="1"/>
  <c r="BB10" i="2"/>
  <c r="AW10" i="2"/>
  <c r="AQ10" i="2"/>
  <c r="AL10" i="2"/>
  <c r="AG10" i="2"/>
  <c r="BG9" i="2"/>
  <c r="BB9" i="2"/>
  <c r="AW9" i="2"/>
  <c r="AQ9" i="2"/>
  <c r="AL9" i="2"/>
  <c r="AG9" i="2"/>
  <c r="AG69" i="2" s="1"/>
  <c r="BG12" i="2" l="1"/>
  <c r="AS52" i="2"/>
  <c r="BG86" i="2"/>
  <c r="AH26" i="2"/>
  <c r="AH29" i="2" s="1"/>
  <c r="BB65" i="2"/>
  <c r="BB80" i="2"/>
  <c r="BD65" i="2"/>
  <c r="BG92" i="2"/>
  <c r="AQ39" i="2"/>
  <c r="BD52" i="2"/>
  <c r="BF52" i="2"/>
  <c r="AK52" i="2"/>
  <c r="AW86" i="2"/>
  <c r="AW194" i="2"/>
  <c r="AW196" i="2" s="1"/>
  <c r="AW200" i="2" s="1"/>
  <c r="AQ192" i="2"/>
  <c r="AL69" i="2"/>
  <c r="AK102" i="2"/>
  <c r="AL12" i="2"/>
  <c r="AL52" i="2" s="1"/>
  <c r="AS26" i="2"/>
  <c r="AS29" i="2" s="1"/>
  <c r="AS30" i="2" s="1"/>
  <c r="M86" i="2"/>
  <c r="AL198" i="2"/>
  <c r="Q69" i="2"/>
  <c r="BG74" i="2"/>
  <c r="M80" i="2"/>
  <c r="AQ92" i="2"/>
  <c r="AW138" i="2"/>
  <c r="AL157" i="2"/>
  <c r="AS194" i="2"/>
  <c r="AS196" i="2" s="1"/>
  <c r="AW92" i="2"/>
  <c r="BA52" i="2"/>
  <c r="BB92" i="2"/>
  <c r="BF102" i="2"/>
  <c r="AX194" i="2"/>
  <c r="AX196" i="2" s="1"/>
  <c r="AW12" i="2"/>
  <c r="AL39" i="2"/>
  <c r="BG39" i="2"/>
  <c r="AL51" i="2"/>
  <c r="BG63" i="2"/>
  <c r="BD69" i="2"/>
  <c r="BB74" i="2"/>
  <c r="AG24" i="2"/>
  <c r="AG97" i="2" s="1"/>
  <c r="AS27" i="2"/>
  <c r="AG157" i="2"/>
  <c r="AN52" i="2"/>
  <c r="AL24" i="2"/>
  <c r="AL98" i="2" s="1"/>
  <c r="AW24" i="2"/>
  <c r="AW97" i="2" s="1"/>
  <c r="BG24" i="2"/>
  <c r="M74" i="2"/>
  <c r="AW80" i="2"/>
  <c r="BB86" i="2"/>
  <c r="AW131" i="2"/>
  <c r="AQ177" i="2"/>
  <c r="BB12" i="2"/>
  <c r="BB26" i="2" s="1"/>
  <c r="BB27" i="2" s="1"/>
  <c r="BG69" i="2"/>
  <c r="AG12" i="2"/>
  <c r="AQ24" i="2"/>
  <c r="AQ97" i="2" s="1"/>
  <c r="AW39" i="2"/>
  <c r="AW74" i="2"/>
  <c r="AL177" i="2"/>
  <c r="AG192" i="2"/>
  <c r="AQ51" i="2"/>
  <c r="BB51" i="2"/>
  <c r="BB52" i="2" s="1"/>
  <c r="Q97" i="2"/>
  <c r="AL92" i="2"/>
  <c r="AQ157" i="2"/>
  <c r="AQ194" i="2" s="1"/>
  <c r="AQ196" i="2" s="1"/>
  <c r="AQ12" i="2"/>
  <c r="AQ52" i="2" s="1"/>
  <c r="BB24" i="2"/>
  <c r="BB97" i="2" s="1"/>
  <c r="BH118" i="2"/>
  <c r="AU26" i="2"/>
  <c r="AU29" i="2" s="1"/>
  <c r="AU30" i="2" s="1"/>
  <c r="T30" i="2"/>
  <c r="BH26" i="2"/>
  <c r="BH27" i="2" s="1"/>
  <c r="N32" i="2"/>
  <c r="N33" i="2" s="1"/>
  <c r="AN194" i="2"/>
  <c r="AN196" i="2" s="1"/>
  <c r="AK26" i="2"/>
  <c r="AK41" i="2" s="1"/>
  <c r="AK45" i="2" s="1"/>
  <c r="U30" i="2"/>
  <c r="AT26" i="2"/>
  <c r="AT41" i="2" s="1"/>
  <c r="AT45" i="2" s="1"/>
  <c r="AM194" i="2"/>
  <c r="AM196" i="2" s="1"/>
  <c r="BH97" i="2"/>
  <c r="AH98" i="2"/>
  <c r="AX26" i="2"/>
  <c r="AX41" i="2" s="1"/>
  <c r="F30" i="2"/>
  <c r="T194" i="2"/>
  <c r="T196" i="2" s="1"/>
  <c r="AB194" i="2"/>
  <c r="AB196" i="2" s="1"/>
  <c r="AC33" i="2"/>
  <c r="R32" i="2"/>
  <c r="R33" i="2" s="1"/>
  <c r="AG52" i="2"/>
  <c r="E30" i="2"/>
  <c r="S32" i="2"/>
  <c r="S33" i="2" s="1"/>
  <c r="R194" i="2"/>
  <c r="R196" i="2" s="1"/>
  <c r="Z194" i="2"/>
  <c r="Z196" i="2" s="1"/>
  <c r="K32" i="2"/>
  <c r="K33" i="2" s="1"/>
  <c r="AP98" i="2"/>
  <c r="N194" i="2"/>
  <c r="N196" i="2" s="1"/>
  <c r="V194" i="2"/>
  <c r="V196" i="2" s="1"/>
  <c r="AD194" i="2"/>
  <c r="AD196" i="2" s="1"/>
  <c r="M194" i="2"/>
  <c r="M196" i="2" s="1"/>
  <c r="U194" i="2"/>
  <c r="U196" i="2" s="1"/>
  <c r="AC194" i="2"/>
  <c r="AC196" i="2" s="1"/>
  <c r="AO26" i="2"/>
  <c r="AO29" i="2" s="1"/>
  <c r="O194" i="2"/>
  <c r="O196" i="2" s="1"/>
  <c r="W194" i="2"/>
  <c r="W196" i="2" s="1"/>
  <c r="AE194" i="2"/>
  <c r="AE196" i="2" s="1"/>
  <c r="BC26" i="2"/>
  <c r="BC27" i="2" s="1"/>
  <c r="W30" i="2"/>
  <c r="J30" i="2"/>
  <c r="Z30" i="2"/>
  <c r="V32" i="2"/>
  <c r="V33" i="2" s="1"/>
  <c r="AJ52" i="2"/>
  <c r="P194" i="2"/>
  <c r="P196" i="2" s="1"/>
  <c r="X194" i="2"/>
  <c r="X196" i="2" s="1"/>
  <c r="AF194" i="2"/>
  <c r="AF196" i="2" s="1"/>
  <c r="AO194" i="2"/>
  <c r="AO196" i="2" s="1"/>
  <c r="AY26" i="2"/>
  <c r="AY29" i="2" s="1"/>
  <c r="AY30" i="2" s="1"/>
  <c r="G30" i="2"/>
  <c r="AP26" i="2"/>
  <c r="AP27" i="2" s="1"/>
  <c r="I30" i="2"/>
  <c r="M30" i="2"/>
  <c r="Q194" i="2"/>
  <c r="Q196" i="2" s="1"/>
  <c r="Y194" i="2"/>
  <c r="Y196" i="2" s="1"/>
  <c r="AH194" i="2"/>
  <c r="AH196" i="2" s="1"/>
  <c r="AH200" i="2" s="1"/>
  <c r="AK194" i="2"/>
  <c r="AK196" i="2" s="1"/>
  <c r="AK200" i="2" s="1"/>
  <c r="O30" i="2"/>
  <c r="BH52" i="2"/>
  <c r="AC97" i="2"/>
  <c r="AY98" i="2"/>
  <c r="AV26" i="2"/>
  <c r="AV27" i="2" s="1"/>
  <c r="Q30" i="2"/>
  <c r="AO52" i="2"/>
  <c r="BH29" i="2"/>
  <c r="BH30" i="2" s="1"/>
  <c r="BB98" i="2"/>
  <c r="AL97" i="2"/>
  <c r="AQ98" i="2"/>
  <c r="AH41" i="2"/>
  <c r="AH27" i="2"/>
  <c r="AI27" i="2"/>
  <c r="AI41" i="2"/>
  <c r="AI45" i="2" s="1"/>
  <c r="AI29" i="2"/>
  <c r="AN98" i="2"/>
  <c r="AN97" i="2"/>
  <c r="BF98" i="2"/>
  <c r="BF97" i="2"/>
  <c r="AX98" i="2"/>
  <c r="AX97" i="2"/>
  <c r="AU52" i="2"/>
  <c r="AI97" i="2"/>
  <c r="AJ198" i="2"/>
  <c r="AJ200" i="2" s="1"/>
  <c r="AJ27" i="2"/>
  <c r="L30" i="2"/>
  <c r="AS41" i="2"/>
  <c r="AV52" i="2"/>
  <c r="BG80" i="2"/>
  <c r="BG94" i="2"/>
  <c r="AK97" i="2"/>
  <c r="AJ98" i="2"/>
  <c r="AO98" i="2"/>
  <c r="AO97" i="2"/>
  <c r="H32" i="2"/>
  <c r="H33" i="2" s="1"/>
  <c r="Q68" i="2"/>
  <c r="Q65" i="2"/>
  <c r="AF26" i="2"/>
  <c r="AN26" i="2"/>
  <c r="BF26" i="2"/>
  <c r="D30" i="2"/>
  <c r="Y30" i="2"/>
  <c r="AJ32" i="2"/>
  <c r="AJ33" i="2" s="1"/>
  <c r="AJ41" i="2"/>
  <c r="AJ45" i="2" s="1"/>
  <c r="AY52" i="2"/>
  <c r="AT97" i="2"/>
  <c r="AS98" i="2"/>
  <c r="AP132" i="2"/>
  <c r="AQ132" i="2" s="1"/>
  <c r="AP140" i="2"/>
  <c r="AQ140" i="2" s="1"/>
  <c r="AL192" i="2"/>
  <c r="AF98" i="2"/>
  <c r="AF97" i="2"/>
  <c r="BA41" i="2"/>
  <c r="BA45" i="2" s="1"/>
  <c r="BA48" i="2" s="1"/>
  <c r="BB48" i="2" s="1"/>
  <c r="BD26" i="2"/>
  <c r="BC98" i="2"/>
  <c r="BC97" i="2"/>
  <c r="BE26" i="2"/>
  <c r="BE52" i="2"/>
  <c r="AX52" i="2"/>
  <c r="X32" i="2"/>
  <c r="X33" i="2" s="1"/>
  <c r="AZ97" i="2"/>
  <c r="AD98" i="2"/>
  <c r="AD97" i="2"/>
  <c r="AU98" i="2"/>
  <c r="AU97" i="2"/>
  <c r="BD98" i="2"/>
  <c r="BD97" i="2"/>
  <c r="BA27" i="2"/>
  <c r="AB30" i="2"/>
  <c r="AH52" i="2"/>
  <c r="AP52" i="2"/>
  <c r="AI194" i="2"/>
  <c r="AI196" i="2" s="1"/>
  <c r="AI200" i="2" s="1"/>
  <c r="AG177" i="2"/>
  <c r="AM26" i="2"/>
  <c r="AE98" i="2"/>
  <c r="AE97" i="2"/>
  <c r="AM98" i="2"/>
  <c r="AM97" i="2"/>
  <c r="AV98" i="2"/>
  <c r="AV97" i="2"/>
  <c r="BE98" i="2"/>
  <c r="BE97" i="2"/>
  <c r="AZ26" i="2"/>
  <c r="AC30" i="2"/>
  <c r="P32" i="2"/>
  <c r="P33" i="2" s="1"/>
  <c r="AA32" i="2"/>
  <c r="AA33" i="2" s="1"/>
  <c r="BB39" i="2"/>
  <c r="AI52" i="2"/>
  <c r="AW51" i="2"/>
  <c r="BC52" i="2"/>
  <c r="BG51" i="2"/>
  <c r="BG52" i="2" s="1"/>
  <c r="AB65" i="2"/>
  <c r="AB97" i="2"/>
  <c r="S194" i="2"/>
  <c r="S196" i="2" s="1"/>
  <c r="AA194" i="2"/>
  <c r="AA196" i="2" s="1"/>
  <c r="BA118" i="2"/>
  <c r="BB118" i="2" s="1"/>
  <c r="BG64" i="2"/>
  <c r="BG26" i="2" l="1"/>
  <c r="AW98" i="2"/>
  <c r="AG98" i="2"/>
  <c r="BG97" i="2"/>
  <c r="AX27" i="2"/>
  <c r="AO27" i="2"/>
  <c r="AU41" i="2"/>
  <c r="AU45" i="2" s="1"/>
  <c r="AP29" i="2"/>
  <c r="AP30" i="2" s="1"/>
  <c r="BG65" i="2"/>
  <c r="AL102" i="2"/>
  <c r="AK118" i="2"/>
  <c r="AL118" i="2" s="1"/>
  <c r="AW26" i="2"/>
  <c r="AW27" i="2" s="1"/>
  <c r="BG98" i="2"/>
  <c r="BF118" i="2"/>
  <c r="BG118" i="2" s="1"/>
  <c r="BG102" i="2"/>
  <c r="AW29" i="2"/>
  <c r="AW30" i="2" s="1"/>
  <c r="AQ26" i="2"/>
  <c r="AQ27" i="2" s="1"/>
  <c r="AG194" i="2"/>
  <c r="AG196" i="2" s="1"/>
  <c r="BH41" i="2"/>
  <c r="BH45" i="2" s="1"/>
  <c r="AW52" i="2"/>
  <c r="AL194" i="2"/>
  <c r="AL196" i="2" s="1"/>
  <c r="AL200" i="2" s="1"/>
  <c r="AS198" i="2" s="1"/>
  <c r="AS200" i="2" s="1"/>
  <c r="BC41" i="2"/>
  <c r="BC45" i="2" s="1"/>
  <c r="AL26" i="2"/>
  <c r="AL27" i="2" s="1"/>
  <c r="AX29" i="2"/>
  <c r="AX30" i="2" s="1"/>
  <c r="AV29" i="2"/>
  <c r="AV30" i="2" s="1"/>
  <c r="AV41" i="2"/>
  <c r="AV45" i="2" s="1"/>
  <c r="AU27" i="2"/>
  <c r="BC29" i="2"/>
  <c r="BC30" i="2" s="1"/>
  <c r="AT27" i="2"/>
  <c r="AP41" i="2"/>
  <c r="AP45" i="2" s="1"/>
  <c r="AK29" i="2"/>
  <c r="AL29" i="2" s="1"/>
  <c r="AL30" i="2" s="1"/>
  <c r="AO41" i="2"/>
  <c r="AO45" i="2" s="1"/>
  <c r="AK27" i="2"/>
  <c r="BB29" i="2"/>
  <c r="BB30" i="2" s="1"/>
  <c r="AT29" i="2"/>
  <c r="AT30" i="2" s="1"/>
  <c r="AY41" i="2"/>
  <c r="AY45" i="2" s="1"/>
  <c r="AY27" i="2"/>
  <c r="AO198" i="2"/>
  <c r="AO200" i="2" s="1"/>
  <c r="AM198" i="2"/>
  <c r="AM200" i="2" s="1"/>
  <c r="BE41" i="2"/>
  <c r="BE45" i="2" s="1"/>
  <c r="BE27" i="2"/>
  <c r="BE29" i="2"/>
  <c r="BE30" i="2" s="1"/>
  <c r="BG27" i="2"/>
  <c r="BG29" i="2"/>
  <c r="BG30" i="2" s="1"/>
  <c r="BG68" i="2"/>
  <c r="AZ27" i="2"/>
  <c r="AZ41" i="2"/>
  <c r="AZ45" i="2" s="1"/>
  <c r="AZ29" i="2"/>
  <c r="AZ30" i="2" s="1"/>
  <c r="AM41" i="2"/>
  <c r="AM27" i="2"/>
  <c r="AM29" i="2"/>
  <c r="AO30" i="2"/>
  <c r="AO32" i="2"/>
  <c r="AO33" i="2" s="1"/>
  <c r="BD27" i="2"/>
  <c r="BD41" i="2"/>
  <c r="BD45" i="2" s="1"/>
  <c r="BD29" i="2"/>
  <c r="BD30" i="2" s="1"/>
  <c r="AN41" i="2"/>
  <c r="AN45" i="2" s="1"/>
  <c r="AN27" i="2"/>
  <c r="AN29" i="2"/>
  <c r="AS45" i="2"/>
  <c r="BF29" i="2"/>
  <c r="BF30" i="2" s="1"/>
  <c r="BF41" i="2"/>
  <c r="BF45" i="2" s="1"/>
  <c r="BF27" i="2"/>
  <c r="AF41" i="2"/>
  <c r="AF27" i="2"/>
  <c r="AF29" i="2"/>
  <c r="AG26" i="2"/>
  <c r="AG27" i="2" s="1"/>
  <c r="AI32" i="2"/>
  <c r="AI33" i="2" s="1"/>
  <c r="AI30" i="2"/>
  <c r="AH45" i="2"/>
  <c r="AL45" i="2" s="1"/>
  <c r="AL41" i="2"/>
  <c r="AH30" i="2"/>
  <c r="AH32" i="2"/>
  <c r="AX45" i="2"/>
  <c r="AT198" i="2" l="1"/>
  <c r="AT200" i="2" s="1"/>
  <c r="AQ29" i="2"/>
  <c r="AQ32" i="2" s="1"/>
  <c r="AQ33" i="2" s="1"/>
  <c r="AP32" i="2"/>
  <c r="AP33" i="2" s="1"/>
  <c r="AN198" i="2"/>
  <c r="AN200" i="2" s="1"/>
  <c r="AU198" i="2"/>
  <c r="AU200" i="2" s="1"/>
  <c r="AK32" i="2"/>
  <c r="AK33" i="2" s="1"/>
  <c r="AK30" i="2"/>
  <c r="AP198" i="2"/>
  <c r="AP200" i="2" s="1"/>
  <c r="AQ198" i="2"/>
  <c r="AQ200" i="2" s="1"/>
  <c r="BB198" i="2" s="1"/>
  <c r="BB200" i="2" s="1"/>
  <c r="BG198" i="2" s="1"/>
  <c r="BG200" i="2" s="1"/>
  <c r="BL198" i="2" s="1"/>
  <c r="BL200" i="2" s="1"/>
  <c r="AW41" i="2"/>
  <c r="AW45" i="2"/>
  <c r="BB41" i="2"/>
  <c r="BB45" i="2"/>
  <c r="AF45" i="2"/>
  <c r="AG45" i="2" s="1"/>
  <c r="AG41" i="2"/>
  <c r="AM45" i="2"/>
  <c r="AQ45" i="2" s="1"/>
  <c r="AQ41" i="2"/>
  <c r="AL32" i="2"/>
  <c r="AL33" i="2" s="1"/>
  <c r="AH33" i="2"/>
  <c r="BG41" i="2"/>
  <c r="BG45" i="2"/>
  <c r="AN32" i="2"/>
  <c r="AN33" i="2" s="1"/>
  <c r="AN30" i="2"/>
  <c r="AF30" i="2"/>
  <c r="AF32" i="2"/>
  <c r="AG29" i="2"/>
  <c r="AG30" i="2" s="1"/>
  <c r="AM32" i="2"/>
  <c r="AM33" i="2" s="1"/>
  <c r="AM30" i="2"/>
  <c r="AY198" i="2" l="1"/>
  <c r="AY200" i="2" s="1"/>
  <c r="AX198" i="2"/>
  <c r="AX200" i="2" s="1"/>
  <c r="AZ198" i="2"/>
  <c r="AZ200" i="2" s="1"/>
  <c r="AQ30" i="2"/>
  <c r="AF33" i="2"/>
  <c r="AG32" i="2"/>
  <c r="AG33" i="2" s="1"/>
  <c r="BJ12" i="2" l="1"/>
  <c r="BJ26" i="2" l="1"/>
  <c r="BJ52" i="2"/>
  <c r="BJ41" i="2" l="1"/>
  <c r="BJ27" i="2"/>
  <c r="BJ29" i="2"/>
  <c r="BJ30" i="2" s="1"/>
  <c r="BJ132" i="2"/>
  <c r="BJ118" i="2" s="1"/>
  <c r="BJ122" i="2"/>
  <c r="BJ102" i="2"/>
  <c r="BJ115" i="2"/>
  <c r="BJ45" i="2" l="1"/>
  <c r="BL45" i="2" s="1"/>
  <c r="BL41" i="2"/>
</calcChain>
</file>

<file path=xl/sharedStrings.xml><?xml version="1.0" encoding="utf-8"?>
<sst xmlns="http://schemas.openxmlformats.org/spreadsheetml/2006/main" count="489" uniqueCount="199">
  <si>
    <t>PROFIT AND LOSS</t>
  </si>
  <si>
    <t>Item</t>
  </si>
  <si>
    <t>Unit</t>
  </si>
  <si>
    <t>1Q11</t>
  </si>
  <si>
    <t>2Q11</t>
  </si>
  <si>
    <t>3Q11</t>
  </si>
  <si>
    <t>4Q11</t>
  </si>
  <si>
    <t>2011</t>
  </si>
  <si>
    <t>1Q12</t>
  </si>
  <si>
    <t>2Q12</t>
  </si>
  <si>
    <t>3Q12</t>
  </si>
  <si>
    <t>4Q12</t>
  </si>
  <si>
    <t>2012</t>
  </si>
  <si>
    <t>1Q13</t>
  </si>
  <si>
    <t>2Q13</t>
  </si>
  <si>
    <t>3Q13</t>
  </si>
  <si>
    <t>4Q13</t>
  </si>
  <si>
    <t>1Q14</t>
  </si>
  <si>
    <t>2Q14</t>
  </si>
  <si>
    <t>3Q14</t>
  </si>
  <si>
    <t>4Q14</t>
  </si>
  <si>
    <t>1Q15</t>
  </si>
  <si>
    <t>2Q15</t>
  </si>
  <si>
    <t>3Q15</t>
  </si>
  <si>
    <t>4Q15</t>
  </si>
  <si>
    <t>REVENUES</t>
  </si>
  <si>
    <t>Net Passenger Revenue</t>
  </si>
  <si>
    <t>US$ 000</t>
  </si>
  <si>
    <t>Net Cargo Revenue</t>
  </si>
  <si>
    <t>Other</t>
  </si>
  <si>
    <t>TOTAL OPERATING REVENUES</t>
  </si>
  <si>
    <t/>
  </si>
  <si>
    <t>EXPENSES</t>
  </si>
  <si>
    <t>Wages and Benefits</t>
  </si>
  <si>
    <t>Aircraft fuel</t>
  </si>
  <si>
    <t>Commissions to agents</t>
  </si>
  <si>
    <t>Depreciation and Amortization</t>
  </si>
  <si>
    <t>Other Rental and Landing Fees</t>
  </si>
  <si>
    <t>Passenger Services</t>
  </si>
  <si>
    <t>Aircraft Rentals</t>
  </si>
  <si>
    <t>Aircraft maintenance</t>
  </si>
  <si>
    <t>Other Operating Expenses</t>
  </si>
  <si>
    <t>TOTAL OPERATING EXPENSES</t>
  </si>
  <si>
    <t>OPERATING INCOME (LOSS)</t>
  </si>
  <si>
    <t>Operating Margin</t>
  </si>
  <si>
    <t>%</t>
  </si>
  <si>
    <t>OTHER INCOME ( EXPENSE )</t>
  </si>
  <si>
    <t>Interest Income</t>
  </si>
  <si>
    <t>Interest Expense</t>
  </si>
  <si>
    <t>Others Income/(Expense)</t>
  </si>
  <si>
    <t xml:space="preserve">TOTAL </t>
  </si>
  <si>
    <t>PROFIT BEFORE TAX AND MINORITY INTEREST</t>
  </si>
  <si>
    <t>Income Tax Expense</t>
  </si>
  <si>
    <t>PROFIT BEFORE MINORITY INTEREST</t>
  </si>
  <si>
    <t>Attributable  to:</t>
  </si>
  <si>
    <t>Shareholders</t>
  </si>
  <si>
    <t>Minority Interest</t>
  </si>
  <si>
    <t>PROFIT FOR THE YEAR</t>
  </si>
  <si>
    <t>Net Margin</t>
  </si>
  <si>
    <t xml:space="preserve">Note:  As announced August 21, 2013, LATAM has identified certain errors in the TAM historical financial statements which occurred in 2012 and prior periods.  The 2012 quarterly consolidated pro forma income statements above have been retroactively revised to correct these errors and to reflect other nominal adjustments, including the final purchase price allocation relating to the merger with TAM.  No adjustment has been made to the 2011 consolidated quarterly pro forma income statements, pending a final determination of the magnitude of the errors in 2011.  </t>
  </si>
  <si>
    <t xml:space="preserve"> No adjustment has been made to the 2011 consolidated quarterly pro forma income statements, pending a final determination of the magnitude of the errors in 2011.  </t>
  </si>
  <si>
    <t>OPERATING STATISTICS</t>
  </si>
  <si>
    <t>Passenger</t>
  </si>
  <si>
    <t>ASKs</t>
  </si>
  <si>
    <t>millions</t>
  </si>
  <si>
    <t xml:space="preserve">RPKs  </t>
  </si>
  <si>
    <t>Load Factor (based on ASKs)</t>
  </si>
  <si>
    <t xml:space="preserve">Passenger Transported </t>
  </si>
  <si>
    <t>thousands</t>
  </si>
  <si>
    <t>Fuel Gallons Consumed</t>
  </si>
  <si>
    <t xml:space="preserve">Yield based on RPKs </t>
  </si>
  <si>
    <t>US$ cents</t>
  </si>
  <si>
    <t>Revenues per ASK</t>
  </si>
  <si>
    <t xml:space="preserve">International </t>
  </si>
  <si>
    <t>Domestic Brazil</t>
  </si>
  <si>
    <t>SSC</t>
  </si>
  <si>
    <t>Cargo</t>
  </si>
  <si>
    <t>ATKs</t>
  </si>
  <si>
    <t>RTKs</t>
  </si>
  <si>
    <t xml:space="preserve">Load Factor (based on ATKs) </t>
  </si>
  <si>
    <t xml:space="preserve">Tons Transported </t>
  </si>
  <si>
    <t xml:space="preserve">Yield based on RTKs </t>
  </si>
  <si>
    <t>Revenues per ATK</t>
  </si>
  <si>
    <t>BALANCE SHEET</t>
  </si>
  <si>
    <t>Assets:</t>
  </si>
  <si>
    <t>Cash, and cash equivalents</t>
  </si>
  <si>
    <t>Other financial assets</t>
  </si>
  <si>
    <t>Other non-financial assets</t>
  </si>
  <si>
    <t>Trade and other accounts receivable</t>
  </si>
  <si>
    <t>Accounts receivable from related entities</t>
  </si>
  <si>
    <t>Inventories</t>
  </si>
  <si>
    <t>Tax assets</t>
  </si>
  <si>
    <t>Non- current assets and disposal groups held for sale</t>
  </si>
  <si>
    <t xml:space="preserve">Total current assets </t>
  </si>
  <si>
    <t xml:space="preserve">Property and equipment </t>
  </si>
  <si>
    <t>Goodwill</t>
  </si>
  <si>
    <t>Intangible assets other than goodwill</t>
  </si>
  <si>
    <t xml:space="preserve">Other non- current assets </t>
  </si>
  <si>
    <t xml:space="preserve">Total non- current assets </t>
  </si>
  <si>
    <t>Liabilities and shareholders' equity:</t>
  </si>
  <si>
    <t>Other financial liabilities</t>
  </si>
  <si>
    <t>Trade and other accounts payables</t>
  </si>
  <si>
    <t>Tax liabilities</t>
  </si>
  <si>
    <t>Other non-financial liabilities</t>
  </si>
  <si>
    <t xml:space="preserve">Total current liabilities </t>
  </si>
  <si>
    <t>Accounts payable</t>
  </si>
  <si>
    <t>Other provisions</t>
  </si>
  <si>
    <t>Deferred tax liabilities</t>
  </si>
  <si>
    <t>Employee benefits</t>
  </si>
  <si>
    <t>Total non-current liabilities</t>
  </si>
  <si>
    <t>Total liabilities</t>
  </si>
  <si>
    <t>Share capital</t>
  </si>
  <si>
    <t>Retained earnings</t>
  </si>
  <si>
    <t>Treasury Shares</t>
  </si>
  <si>
    <t>Other reserves</t>
  </si>
  <si>
    <t>Equity attributable to the parent company’s equity holders</t>
  </si>
  <si>
    <t xml:space="preserve">Minority interest </t>
  </si>
  <si>
    <t>Total net equity</t>
  </si>
  <si>
    <t>CASH FLOW</t>
  </si>
  <si>
    <t>Cash flow from operating activities</t>
  </si>
  <si>
    <t>Cash collections from operating activities</t>
  </si>
  <si>
    <t>Proceeds from sales of goods and services</t>
  </si>
  <si>
    <t>Other cash receipts from operating activities</t>
  </si>
  <si>
    <t>Payments for operating activities</t>
  </si>
  <si>
    <t>Payments to suppliers for goods and services</t>
  </si>
  <si>
    <t>Payments to and on behalf of employees</t>
  </si>
  <si>
    <t>Other payments for operating activities</t>
  </si>
  <si>
    <t>Interest Received</t>
  </si>
  <si>
    <t>Income Taxes refunded (paid)</t>
  </si>
  <si>
    <t>Other cash inflows (outflows)</t>
  </si>
  <si>
    <t>Net cash flows from operating activities</t>
  </si>
  <si>
    <t>Cash flow used in investing activities</t>
  </si>
  <si>
    <t>Cash flows utilized to obtain control of subsidiaries or other entities</t>
  </si>
  <si>
    <t>-</t>
  </si>
  <si>
    <t>Cash flow used for acquisition of non controlling shares</t>
  </si>
  <si>
    <t>Other cash receipts from  sales of equity or debt instruments of other entities</t>
  </si>
  <si>
    <t>Other payments to acquire equity or debt instruments of other entities</t>
  </si>
  <si>
    <t>Amounts raised from sale of property, plant and equipment</t>
  </si>
  <si>
    <t>Purchases of property, plant and equipment</t>
  </si>
  <si>
    <t>Amounts raised from sale of intangible assets</t>
  </si>
  <si>
    <t>Purchases of intangible assets</t>
  </si>
  <si>
    <t>Payment from other long-term assets</t>
  </si>
  <si>
    <t>Dividends received</t>
  </si>
  <si>
    <t>Net cash flows used in investing activities</t>
  </si>
  <si>
    <t>Cash flow from (used in) financing activities</t>
  </si>
  <si>
    <t>Amounts raised from issuance of shares</t>
  </si>
  <si>
    <t>Amounts raised from long-term loans</t>
  </si>
  <si>
    <t>Amounts raised from short-term loans</t>
  </si>
  <si>
    <t>Loans repayment</t>
  </si>
  <si>
    <t>Payments of finance lease liabilities</t>
  </si>
  <si>
    <t>Dividends paid</t>
  </si>
  <si>
    <t>Interest paid</t>
  </si>
  <si>
    <t>Net cash flows from (used in) financing activities</t>
  </si>
  <si>
    <t xml:space="preserve">Net increase (decrease) in cash and cash equivalents before effect of exchange rate changes </t>
  </si>
  <si>
    <t>Effects of variations in the exchange rate on cash and equivalents</t>
  </si>
  <si>
    <t>Net increase (decrease) in cash and cash equivalents</t>
  </si>
  <si>
    <t>CASH AND CASH EQUIVALENTS AT BEGINNING OF PERIOD</t>
  </si>
  <si>
    <t>CASH AND CASH EQUIVALENTS AT END OF PERIOD</t>
  </si>
  <si>
    <t>1Q16</t>
  </si>
  <si>
    <t>EBITDA</t>
  </si>
  <si>
    <t>EBITDA Margin</t>
  </si>
  <si>
    <t>EBITDAR</t>
  </si>
  <si>
    <t>EBITDAR Margin</t>
  </si>
  <si>
    <t>2Q16</t>
  </si>
  <si>
    <t>3Q16</t>
  </si>
  <si>
    <t>Payments to acquire or redeem shares of the entity</t>
  </si>
  <si>
    <t>4Q16</t>
  </si>
  <si>
    <t>1Q17</t>
  </si>
  <si>
    <t>The 2012 quarterly consolidated pro forma income statements above have been retroactively revised to correct these errors and to reflect other nominal adjustments, including the final purchase price allocation relating to the combination with TAM. </t>
  </si>
  <si>
    <t>2Q17</t>
  </si>
  <si>
    <t>Cash flows arising from losing control of subsidiaries or other businesses</t>
  </si>
  <si>
    <t>3Q17</t>
  </si>
  <si>
    <t>4Q17</t>
  </si>
  <si>
    <t>Cost per ASK</t>
  </si>
  <si>
    <t>Cost per ASK ex-fuel</t>
  </si>
  <si>
    <t>1Q18</t>
  </si>
  <si>
    <t>2Q18</t>
  </si>
  <si>
    <t>3Q18</t>
  </si>
  <si>
    <t>4Q18</t>
  </si>
  <si>
    <t>Cash flows used in the purchase of non-controlling interest</t>
  </si>
  <si>
    <t>1Q19</t>
  </si>
  <si>
    <t>IFRS 16 ACCOUNTING STANDARD (NON-AUDITED)</t>
  </si>
  <si>
    <t>2Q19</t>
  </si>
  <si>
    <t>Cash flows used to gain control of subsidiaries or other businesses</t>
  </si>
  <si>
    <t>Cash advances and loans granted to third parties</t>
  </si>
  <si>
    <t>3Q19</t>
  </si>
  <si>
    <t>4Q19</t>
  </si>
  <si>
    <t>1Q20</t>
  </si>
  <si>
    <t>2Q20</t>
  </si>
  <si>
    <t>Payments for changes in ownership interests in subsidiaries that do not result in loss of control</t>
  </si>
  <si>
    <t>3Q20</t>
  </si>
  <si>
    <t>4Q20</t>
  </si>
  <si>
    <t>Accounts payable to related entities</t>
  </si>
  <si>
    <t>Loans from related entities</t>
  </si>
  <si>
    <t>1Q21</t>
  </si>
  <si>
    <t>2Q21</t>
  </si>
  <si>
    <t>3Q21</t>
  </si>
  <si>
    <t>4Q21</t>
  </si>
  <si>
    <t>1Q22</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</si>
</sst>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1" formatCode="_ * #,##0_ ;_ * \-#,##0_ ;_ * &quot;-&quot;_ ;_ @_ "/>
    <numFmt numFmtId="164" formatCode="&quot;$&quot;\ #,##0;\-&quot;$&quot;\ #,##0"/>
    <numFmt numFmtId="165" formatCode="_-&quot;$&quot;\ * #,##0.00_-;\-&quot;$&quot;\ * #,##0.00_-;_-&quot;$&quot;\ * &quot;-&quot;??_-;_-@_-"/>
    <numFmt numFmtId="166" formatCode="_-* #,##0.00_-;\-* #,##0.00_-;_-* &quot;-&quot;??_-;_-@_-"/>
    <numFmt numFmtId="167" formatCode="#,##0.000_ ;[Red]\-#,##0.000\ "/>
    <numFmt numFmtId="168" formatCode="0.0%"/>
    <numFmt numFmtId="169" formatCode="0.0"/>
    <numFmt numFmtId="170" formatCode="#,##0.0"/>
    <numFmt numFmtId="171" formatCode="General_)"/>
    <numFmt numFmtId="172" formatCode="_(* #,##0.00_);_(* \(#,##0.00\);_(* &quot;-&quot;??_);_(@_)"/>
    <numFmt numFmtId="173" formatCode="#,##0_ ;[Red]\-#,##0\ "/>
    <numFmt numFmtId="174" formatCode="#,##0;[Red]\(#,##0\)"/>
    <numFmt numFmtId="175" formatCode="[$-409]mmm\-yy;@"/>
    <numFmt numFmtId="176" formatCode="#,##0.00_ ;[Red]\-#,##0.00;\-"/>
    <numFmt numFmtId="177" formatCode="\£\ #,##0_);[Red]\(\£\ #,##0\)"/>
    <numFmt numFmtId="178" formatCode="\¥\ #,##0_);[Red]\(\¥\ #,##0\)"/>
    <numFmt numFmtId="179" formatCode="[$-409]mmm/yy;@"/>
    <numFmt numFmtId="180" formatCode="_-[$€-2]\ * #,##0.00_-;\-[$€-2]\ * #,##0.00_-;_-[$€-2]\ * &quot;-&quot;??_-"/>
    <numFmt numFmtId="181" formatCode="\•\ \ @"/>
    <numFmt numFmtId="182" formatCode="[$$-409]#,##0.0"/>
    <numFmt numFmtId="183" formatCode="_(&quot;$&quot;* #,##0.00_);_(&quot;$&quot;* \(#,##0.00\);_(&quot;$&quot;* &quot;-&quot;??_);_(@_)"/>
    <numFmt numFmtId="184" formatCode="&quot;S/&quot;#,##0;&quot;S/&quot;\-#,##0"/>
    <numFmt numFmtId="185" formatCode="&quot;$&quot;#,##0_);\(&quot;$&quot;#,##0\)"/>
    <numFmt numFmtId="186" formatCode="\ \ _•\–\ \ \ \ @"/>
    <numFmt numFmtId="187" formatCode="mmmm\ d\,\ yyyy"/>
    <numFmt numFmtId="188" formatCode="_([$€]* #,##0.00_);_([$€]* \(#,##0.00\);_([$€]* &quot;-&quot;??_);_(@_)"/>
    <numFmt numFmtId="189" formatCode="_(* #,##0_);_(* \(#,##0\);_(* &quot;-&quot;_);_(@_)"/>
    <numFmt numFmtId="190" formatCode="_(* #,##0_);_(* \(#,##0\);_(* &quot;-&quot;??_);_(@_)"/>
    <numFmt numFmtId="191" formatCode="_-* #,##0.00\ _€_-;\-* #,##0.00\ _€_-;_-* &quot;-&quot;??\ _€_-;_-@_-"/>
  </numFmts>
  <fonts count="57">
    <font>
      <sz val="11"/>
      <color theme="1"/>
      <name val="Calibri"/>
      <family val="2"/>
      <scheme val="minor"/>
    </font>
    <font>
      <sz val="11"/>
      <color indexed="8"/>
      <name val="Calibri"/>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2"/>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sz val="10"/>
      <name val="Helv"/>
    </font>
    <font>
      <sz val="10"/>
      <name val="Arial"/>
      <family val="2"/>
    </font>
    <font>
      <sz val="9"/>
      <name val="Verdana"/>
      <family val="2"/>
    </font>
    <font>
      <sz val="9"/>
      <color indexed="62"/>
      <name val="Verdana"/>
      <family val="2"/>
    </font>
    <font>
      <sz val="10"/>
      <name val="BERNHARD"/>
    </font>
    <font>
      <sz val="1"/>
      <color indexed="8"/>
      <name val="Courier"/>
      <family val="3"/>
    </font>
    <font>
      <b/>
      <sz val="1"/>
      <color indexed="8"/>
      <name val="Courier"/>
      <family val="3"/>
    </font>
    <font>
      <sz val="11"/>
      <color indexed="8"/>
      <name val="Calibri"/>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2"/>
      <name val="Times New Roman"/>
      <family val="1"/>
    </font>
    <font>
      <sz val="11"/>
      <color indexed="9"/>
      <name val="Czcionka tekstu podstawowego"/>
      <family val="2"/>
      <charset val="238"/>
    </font>
    <font>
      <b/>
      <sz val="12"/>
      <name val="Times New Roman"/>
      <family val="1"/>
    </font>
    <font>
      <b/>
      <sz val="10"/>
      <color indexed="8"/>
      <name val="Times New Roman"/>
      <family val="1"/>
    </font>
    <font>
      <b/>
      <sz val="11"/>
      <color indexed="17"/>
      <name val="Calibri"/>
      <family val="2"/>
    </font>
    <font>
      <sz val="10"/>
      <color indexed="8"/>
      <name val="MS Sans Serif"/>
      <family val="2"/>
    </font>
    <font>
      <b/>
      <sz val="8"/>
      <name val="Helv"/>
    </font>
    <font>
      <sz val="10"/>
      <name val="MS Sans"/>
    </font>
    <font>
      <b/>
      <sz val="11"/>
      <color indexed="62"/>
      <name val="Calibri"/>
      <family val="2"/>
    </font>
    <font>
      <sz val="11"/>
      <color indexed="48"/>
      <name val="Calibri"/>
      <family val="2"/>
    </font>
    <font>
      <sz val="10"/>
      <color indexed="8"/>
      <name val="Arial"/>
      <family val="2"/>
    </font>
    <font>
      <b/>
      <sz val="14"/>
      <name val="Arial"/>
      <family val="2"/>
    </font>
    <font>
      <b/>
      <sz val="12"/>
      <name val="Arial"/>
      <family val="2"/>
    </font>
    <font>
      <sz val="11"/>
      <color indexed="37"/>
      <name val="Calibri"/>
      <family val="2"/>
    </font>
    <font>
      <sz val="10"/>
      <color indexed="12"/>
      <name val="Arial"/>
      <family val="2"/>
    </font>
    <font>
      <sz val="11"/>
      <color theme="1"/>
      <name val="Calibri"/>
      <family val="2"/>
      <scheme val="minor"/>
    </font>
    <font>
      <sz val="11"/>
      <color theme="0"/>
      <name val="Calibri"/>
      <family val="2"/>
      <scheme val="minor"/>
    </font>
    <font>
      <b/>
      <sz val="11"/>
      <color rgb="FFFA7D00"/>
      <name val="Calibri"/>
      <family val="2"/>
      <scheme val="minor"/>
    </font>
    <font>
      <u/>
      <sz val="11"/>
      <color theme="10"/>
      <name val="Calibri"/>
      <family val="2"/>
    </font>
    <font>
      <sz val="11"/>
      <color rgb="FF9C0006"/>
      <name val="Calibri"/>
      <family val="2"/>
      <scheme val="minor"/>
    </font>
    <font>
      <b/>
      <sz val="10"/>
      <name val="Calibri"/>
      <family val="2"/>
      <scheme val="minor"/>
    </font>
    <font>
      <sz val="10"/>
      <name val="Calibri"/>
      <family val="2"/>
      <scheme val="minor"/>
    </font>
    <font>
      <b/>
      <sz val="8"/>
      <color rgb="FFC00000"/>
      <name val="Arial"/>
      <family val="2"/>
    </font>
    <font>
      <b/>
      <sz val="10"/>
      <color theme="0"/>
      <name val="Calibri"/>
      <family val="2"/>
      <scheme val="minor"/>
    </font>
    <font>
      <b/>
      <i/>
      <sz val="10"/>
      <name val="Calibri"/>
      <family val="2"/>
      <scheme val="minor"/>
    </font>
    <font>
      <i/>
      <sz val="10"/>
      <name val="Calibri"/>
      <family val="2"/>
      <scheme val="minor"/>
    </font>
    <font>
      <sz val="10"/>
      <color theme="1"/>
      <name val="Calibri"/>
      <family val="2"/>
      <scheme val="minor"/>
    </font>
    <font>
      <sz val="9"/>
      <name val="Arial"/>
      <family val="2"/>
    </font>
    <font>
      <sz val="10"/>
      <name val="Arial"/>
      <family val="2"/>
    </font>
  </fonts>
  <fills count="8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solid">
        <fgColor indexed="55"/>
      </patternFill>
    </fill>
    <fill>
      <patternFill patternType="solid">
        <fgColor indexed="18"/>
        <bgColor indexed="18"/>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53"/>
        <bgColor indexed="53"/>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theme="4" tint="0.79998168889431442"/>
        <bgColor indexed="64"/>
      </patternFill>
    </fill>
    <fill>
      <patternFill patternType="solid">
        <fgColor indexed="60"/>
      </patternFill>
    </fill>
  </fills>
  <borders count="16">
    <border>
      <left/>
      <right/>
      <top/>
      <bottom/>
      <diagonal/>
    </border>
    <border>
      <left/>
      <right/>
      <top/>
      <bottom style="hair">
        <color indexed="2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theme="0"/>
      </right>
      <top/>
      <bottom/>
      <diagonal/>
    </border>
    <border>
      <left style="thin">
        <color theme="0"/>
      </left>
      <right style="thin">
        <color theme="0"/>
      </right>
      <top style="thin">
        <color theme="0"/>
      </top>
      <bottom style="thin">
        <color theme="0"/>
      </bottom>
      <diagonal/>
    </border>
  </borders>
  <cellStyleXfs count="8452">
    <xf numFmtId="0" fontId="0" fillId="0" borderId="0"/>
    <xf numFmtId="0" fontId="15" fillId="0" borderId="0"/>
    <xf numFmtId="0" fontId="15" fillId="0" borderId="0">
      <alignment vertical="center"/>
    </xf>
    <xf numFmtId="0" fontId="15" fillId="0" borderId="0">
      <alignment vertical="center"/>
    </xf>
    <xf numFmtId="0" fontId="15" fillId="0" borderId="0"/>
    <xf numFmtId="0" fontId="15" fillId="2" borderId="0"/>
    <xf numFmtId="0" fontId="15" fillId="2" borderId="0"/>
    <xf numFmtId="175" fontId="43"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22" fillId="2" borderId="0"/>
    <xf numFmtId="175" fontId="22" fillId="2" borderId="0"/>
    <xf numFmtId="175" fontId="22" fillId="2" borderId="0"/>
    <xf numFmtId="175" fontId="43" fillId="2" borderId="0"/>
    <xf numFmtId="175" fontId="22" fillId="2" borderId="0"/>
    <xf numFmtId="0" fontId="22" fillId="2" borderId="0"/>
    <xf numFmtId="0" fontId="23" fillId="2" borderId="0"/>
    <xf numFmtId="175" fontId="23" fillId="2" borderId="0"/>
    <xf numFmtId="175" fontId="23" fillId="2" borderId="0"/>
    <xf numFmtId="175" fontId="43" fillId="2" borderId="0"/>
    <xf numFmtId="175" fontId="23" fillId="2" borderId="0"/>
    <xf numFmtId="0" fontId="23" fillId="2" borderId="0"/>
    <xf numFmtId="0" fontId="24" fillId="2" borderId="0"/>
    <xf numFmtId="175" fontId="24" fillId="2" borderId="0"/>
    <xf numFmtId="175" fontId="24" fillId="2" borderId="0"/>
    <xf numFmtId="175" fontId="43" fillId="2" borderId="0"/>
    <xf numFmtId="175"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5" fillId="2" borderId="0"/>
    <xf numFmtId="175" fontId="25" fillId="2" borderId="0"/>
    <xf numFmtId="175" fontId="25" fillId="2" borderId="0"/>
    <xf numFmtId="175" fontId="43" fillId="2" borderId="0"/>
    <xf numFmtId="175" fontId="25" fillId="2" borderId="0"/>
    <xf numFmtId="0" fontId="25" fillId="2" borderId="0"/>
    <xf numFmtId="0" fontId="26" fillId="2" borderId="0"/>
    <xf numFmtId="175" fontId="26" fillId="2" borderId="0"/>
    <xf numFmtId="175" fontId="26" fillId="2" borderId="0"/>
    <xf numFmtId="175" fontId="43" fillId="2" borderId="0"/>
    <xf numFmtId="175" fontId="26" fillId="2" borderId="0"/>
    <xf numFmtId="0" fontId="26" fillId="2" borderId="0"/>
    <xf numFmtId="0" fontId="27" fillId="2" borderId="0"/>
    <xf numFmtId="175" fontId="27" fillId="2" borderId="0"/>
    <xf numFmtId="175" fontId="27" fillId="2" borderId="0"/>
    <xf numFmtId="175" fontId="43" fillId="2" borderId="0"/>
    <xf numFmtId="175" fontId="27" fillId="2" borderId="0"/>
    <xf numFmtId="0" fontId="27" fillId="2" borderId="0"/>
    <xf numFmtId="176" fontId="15" fillId="3" borderId="1"/>
    <xf numFmtId="176" fontId="15" fillId="3" borderId="1"/>
    <xf numFmtId="176" fontId="15" fillId="3" borderId="1"/>
    <xf numFmtId="176" fontId="43"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176" fontId="15" fillId="3" borderId="1"/>
    <xf numFmtId="0" fontId="23" fillId="3" borderId="0"/>
    <xf numFmtId="175" fontId="23" fillId="3" borderId="0"/>
    <xf numFmtId="175" fontId="23" fillId="3" borderId="0"/>
    <xf numFmtId="175" fontId="43" fillId="3" borderId="0"/>
    <xf numFmtId="175" fontId="23" fillId="3" borderId="0"/>
    <xf numFmtId="0" fontId="23" fillId="3" borderId="0"/>
    <xf numFmtId="0" fontId="15" fillId="2" borderId="0"/>
    <xf numFmtId="0" fontId="15" fillId="2" borderId="0"/>
    <xf numFmtId="175" fontId="43"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22" fillId="2" borderId="0"/>
    <xf numFmtId="175" fontId="22" fillId="2" borderId="0"/>
    <xf numFmtId="175" fontId="22" fillId="2" borderId="0"/>
    <xf numFmtId="175" fontId="43" fillId="2" borderId="0"/>
    <xf numFmtId="175" fontId="22" fillId="2" borderId="0"/>
    <xf numFmtId="0" fontId="22" fillId="2" borderId="0"/>
    <xf numFmtId="0" fontId="23" fillId="2" borderId="0"/>
    <xf numFmtId="175" fontId="23" fillId="2" borderId="0"/>
    <xf numFmtId="175" fontId="23" fillId="2" borderId="0"/>
    <xf numFmtId="175" fontId="43" fillId="2" borderId="0"/>
    <xf numFmtId="175" fontId="23" fillId="2" borderId="0"/>
    <xf numFmtId="0" fontId="23" fillId="2" borderId="0"/>
    <xf numFmtId="0" fontId="15" fillId="2" borderId="0"/>
    <xf numFmtId="0" fontId="15" fillId="2" borderId="0"/>
    <xf numFmtId="0" fontId="15" fillId="2" borderId="0"/>
    <xf numFmtId="175" fontId="43"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175" fontId="15" fillId="2" borderId="0"/>
    <xf numFmtId="0" fontId="15" fillId="2" borderId="0"/>
    <xf numFmtId="175"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25" fillId="2" borderId="0"/>
    <xf numFmtId="175" fontId="25" fillId="2" borderId="0"/>
    <xf numFmtId="175" fontId="25" fillId="2" borderId="0"/>
    <xf numFmtId="175" fontId="43" fillId="2" borderId="0"/>
    <xf numFmtId="175" fontId="25" fillId="2" borderId="0"/>
    <xf numFmtId="0" fontId="25" fillId="2" borderId="0"/>
    <xf numFmtId="0" fontId="26" fillId="2" borderId="0"/>
    <xf numFmtId="175" fontId="26" fillId="2" borderId="0"/>
    <xf numFmtId="175" fontId="26" fillId="2" borderId="0"/>
    <xf numFmtId="175" fontId="43" fillId="2" borderId="0"/>
    <xf numFmtId="175" fontId="26" fillId="2" borderId="0"/>
    <xf numFmtId="0" fontId="26" fillId="2" borderId="0"/>
    <xf numFmtId="0" fontId="27" fillId="2" borderId="0"/>
    <xf numFmtId="175" fontId="27" fillId="2" borderId="0"/>
    <xf numFmtId="175" fontId="27" fillId="2" borderId="0"/>
    <xf numFmtId="175" fontId="43" fillId="2" borderId="0"/>
    <xf numFmtId="175" fontId="27" fillId="2" borderId="0"/>
    <xf numFmtId="0" fontId="27" fillId="2" borderId="0"/>
    <xf numFmtId="177" fontId="28" fillId="0" borderId="0" applyFont="0" applyFill="0" applyBorder="0" applyAlignment="0" applyProtection="0"/>
    <xf numFmtId="178" fontId="28" fillId="0" borderId="0" applyFont="0" applyFill="0" applyBorder="0" applyAlignment="0" applyProtection="0"/>
    <xf numFmtId="175" fontId="1" fillId="4" borderId="0" applyNumberFormat="0" applyBorder="0" applyAlignment="0" applyProtection="0"/>
    <xf numFmtId="175" fontId="43" fillId="4" borderId="0" applyNumberFormat="0" applyBorder="0" applyAlignment="0" applyProtection="0"/>
    <xf numFmtId="0" fontId="1" fillId="4" borderId="0" applyNumberFormat="0" applyBorder="0" applyAlignment="0" applyProtection="0"/>
    <xf numFmtId="175" fontId="43" fillId="4" borderId="0" applyNumberFormat="0" applyBorder="0" applyAlignment="0" applyProtection="0"/>
    <xf numFmtId="175" fontId="43" fillId="4" borderId="0" applyNumberFormat="0" applyBorder="0" applyAlignment="0" applyProtection="0"/>
    <xf numFmtId="175" fontId="1" fillId="5" borderId="0" applyNumberFormat="0" applyBorder="0" applyAlignment="0" applyProtection="0"/>
    <xf numFmtId="175" fontId="43" fillId="5" borderId="0" applyNumberFormat="0" applyBorder="0" applyAlignment="0" applyProtection="0"/>
    <xf numFmtId="0" fontId="1" fillId="5" borderId="0" applyNumberFormat="0" applyBorder="0" applyAlignment="0" applyProtection="0"/>
    <xf numFmtId="175" fontId="43" fillId="5" borderId="0" applyNumberFormat="0" applyBorder="0" applyAlignment="0" applyProtection="0"/>
    <xf numFmtId="175" fontId="43" fillId="5" borderId="0" applyNumberFormat="0" applyBorder="0" applyAlignment="0" applyProtection="0"/>
    <xf numFmtId="175" fontId="1" fillId="6" borderId="0" applyNumberFormat="0" applyBorder="0" applyAlignment="0" applyProtection="0"/>
    <xf numFmtId="175" fontId="43" fillId="6" borderId="0" applyNumberFormat="0" applyBorder="0" applyAlignment="0" applyProtection="0"/>
    <xf numFmtId="0" fontId="1" fillId="6" borderId="0" applyNumberFormat="0" applyBorder="0" applyAlignment="0" applyProtection="0"/>
    <xf numFmtId="175" fontId="43" fillId="6" borderId="0" applyNumberFormat="0" applyBorder="0" applyAlignment="0" applyProtection="0"/>
    <xf numFmtId="175" fontId="43" fillId="6" borderId="0" applyNumberFormat="0" applyBorder="0" applyAlignment="0" applyProtection="0"/>
    <xf numFmtId="175" fontId="1" fillId="7" borderId="0" applyNumberFormat="0" applyBorder="0" applyAlignment="0" applyProtection="0"/>
    <xf numFmtId="175" fontId="43" fillId="7" borderId="0" applyNumberFormat="0" applyBorder="0" applyAlignment="0" applyProtection="0"/>
    <xf numFmtId="0" fontId="1" fillId="7" borderId="0" applyNumberFormat="0" applyBorder="0" applyAlignment="0" applyProtection="0"/>
    <xf numFmtId="175" fontId="43" fillId="7" borderId="0" applyNumberFormat="0" applyBorder="0" applyAlignment="0" applyProtection="0"/>
    <xf numFmtId="175" fontId="43" fillId="7" borderId="0" applyNumberFormat="0" applyBorder="0" applyAlignment="0" applyProtection="0"/>
    <xf numFmtId="191" fontId="43" fillId="0" borderId="0" applyFont="0" applyFill="0" applyBorder="0" applyAlignment="0" applyProtection="0"/>
    <xf numFmtId="175" fontId="1" fillId="8" borderId="0" applyNumberFormat="0" applyBorder="0" applyAlignment="0" applyProtection="0"/>
    <xf numFmtId="175" fontId="43" fillId="8" borderId="0" applyNumberFormat="0" applyBorder="0" applyAlignment="0" applyProtection="0"/>
    <xf numFmtId="0" fontId="1" fillId="8" borderId="0" applyNumberFormat="0" applyBorder="0" applyAlignment="0" applyProtection="0"/>
    <xf numFmtId="175" fontId="43" fillId="8" borderId="0" applyNumberFormat="0" applyBorder="0" applyAlignment="0" applyProtection="0"/>
    <xf numFmtId="175" fontId="43" fillId="8" borderId="0" applyNumberFormat="0" applyBorder="0" applyAlignment="0" applyProtection="0"/>
    <xf numFmtId="175" fontId="1" fillId="9" borderId="0" applyNumberFormat="0" applyBorder="0" applyAlignment="0" applyProtection="0"/>
    <xf numFmtId="175" fontId="43" fillId="9" borderId="0" applyNumberFormat="0" applyBorder="0" applyAlignment="0" applyProtection="0"/>
    <xf numFmtId="0" fontId="1" fillId="9" borderId="0" applyNumberFormat="0" applyBorder="0" applyAlignment="0" applyProtection="0"/>
    <xf numFmtId="175" fontId="43" fillId="9" borderId="0" applyNumberFormat="0" applyBorder="0" applyAlignment="0" applyProtection="0"/>
    <xf numFmtId="175" fontId="43" fillId="9"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43" fillId="5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55" borderId="0" applyNumberFormat="0" applyBorder="0" applyAlignment="0" applyProtection="0"/>
    <xf numFmtId="0" fontId="1" fillId="4"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4" borderId="0" applyNumberFormat="0" applyBorder="0" applyAlignment="0" applyProtection="0"/>
    <xf numFmtId="180" fontId="1" fillId="4" borderId="0" applyNumberFormat="0" applyBorder="0" applyAlignment="0" applyProtection="0"/>
    <xf numFmtId="18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55" borderId="0" applyNumberFormat="0" applyBorder="0" applyAlignment="0" applyProtection="0"/>
    <xf numFmtId="0" fontId="1" fillId="4" borderId="0" applyNumberFormat="0" applyBorder="0" applyAlignment="0" applyProtection="0"/>
    <xf numFmtId="179" fontId="1" fillId="4" borderId="0" applyNumberFormat="0" applyBorder="0" applyAlignment="0" applyProtection="0"/>
    <xf numFmtId="179" fontId="1" fillId="10" borderId="0" applyNumberFormat="0" applyBorder="0" applyAlignment="0" applyProtection="0"/>
    <xf numFmtId="179" fontId="1" fillId="4"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4" borderId="0" applyNumberFormat="0" applyBorder="0" applyAlignment="0" applyProtection="0"/>
    <xf numFmtId="179" fontId="1" fillId="10" borderId="0" applyNumberFormat="0" applyBorder="0" applyAlignment="0" applyProtection="0"/>
    <xf numFmtId="179" fontId="1" fillId="4" borderId="0" applyNumberFormat="0" applyBorder="0" applyAlignment="0" applyProtection="0"/>
    <xf numFmtId="179"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4" borderId="0" applyNumberFormat="0" applyBorder="0" applyAlignment="0" applyProtection="0"/>
    <xf numFmtId="179" fontId="1" fillId="10" borderId="0" applyNumberFormat="0" applyBorder="0" applyAlignment="0" applyProtection="0"/>
    <xf numFmtId="0" fontId="43" fillId="55" borderId="0" applyNumberFormat="0" applyBorder="0" applyAlignment="0" applyProtection="0"/>
    <xf numFmtId="180" fontId="1" fillId="4" borderId="0" applyNumberFormat="0" applyBorder="0" applyAlignment="0" applyProtection="0"/>
    <xf numFmtId="180" fontId="1" fillId="4" borderId="0" applyNumberFormat="0" applyBorder="0" applyAlignment="0" applyProtection="0"/>
    <xf numFmtId="18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5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6" borderId="0" applyNumberFormat="0" applyBorder="0" applyAlignment="0" applyProtection="0"/>
    <xf numFmtId="0" fontId="1" fillId="5"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5" borderId="0" applyNumberFormat="0" applyBorder="0" applyAlignment="0" applyProtection="0"/>
    <xf numFmtId="180" fontId="1" fillId="5" borderId="0" applyNumberFormat="0" applyBorder="0" applyAlignment="0" applyProtection="0"/>
    <xf numFmtId="18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6" borderId="0" applyNumberFormat="0" applyBorder="0" applyAlignment="0" applyProtection="0"/>
    <xf numFmtId="0" fontId="1" fillId="5" borderId="0" applyNumberFormat="0" applyBorder="0" applyAlignment="0" applyProtection="0"/>
    <xf numFmtId="179" fontId="1" fillId="5" borderId="0" applyNumberFormat="0" applyBorder="0" applyAlignment="0" applyProtection="0"/>
    <xf numFmtId="179" fontId="1" fillId="9" borderId="0" applyNumberFormat="0" applyBorder="0" applyAlignment="0" applyProtection="0"/>
    <xf numFmtId="179" fontId="1" fillId="5"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5" borderId="0" applyNumberFormat="0" applyBorder="0" applyAlignment="0" applyProtection="0"/>
    <xf numFmtId="179" fontId="1" fillId="9" borderId="0" applyNumberFormat="0" applyBorder="0" applyAlignment="0" applyProtection="0"/>
    <xf numFmtId="179" fontId="1" fillId="5" borderId="0" applyNumberFormat="0" applyBorder="0" applyAlignment="0" applyProtection="0"/>
    <xf numFmtId="179"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5" borderId="0" applyNumberFormat="0" applyBorder="0" applyAlignment="0" applyProtection="0"/>
    <xf numFmtId="179" fontId="1" fillId="9" borderId="0" applyNumberFormat="0" applyBorder="0" applyAlignment="0" applyProtection="0"/>
    <xf numFmtId="0" fontId="43" fillId="56" borderId="0" applyNumberFormat="0" applyBorder="0" applyAlignment="0" applyProtection="0"/>
    <xf numFmtId="180" fontId="1" fillId="5" borderId="0" applyNumberFormat="0" applyBorder="0" applyAlignment="0" applyProtection="0"/>
    <xf numFmtId="180" fontId="1" fillId="5" borderId="0" applyNumberFormat="0" applyBorder="0" applyAlignment="0" applyProtection="0"/>
    <xf numFmtId="18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57" borderId="0" applyNumberFormat="0" applyBorder="0" applyAlignment="0" applyProtection="0"/>
    <xf numFmtId="0" fontId="1" fillId="6"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6" borderId="0" applyNumberFormat="0" applyBorder="0" applyAlignment="0" applyProtection="0"/>
    <xf numFmtId="180" fontId="1" fillId="6" borderId="0" applyNumberFormat="0" applyBorder="0" applyAlignment="0" applyProtection="0"/>
    <xf numFmtId="18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57" borderId="0" applyNumberFormat="0" applyBorder="0" applyAlignment="0" applyProtection="0"/>
    <xf numFmtId="0" fontId="1" fillId="6" borderId="0" applyNumberFormat="0" applyBorder="0" applyAlignment="0" applyProtection="0"/>
    <xf numFmtId="179" fontId="1" fillId="6" borderId="0" applyNumberFormat="0" applyBorder="0" applyAlignment="0" applyProtection="0"/>
    <xf numFmtId="179" fontId="1" fillId="11" borderId="0" applyNumberFormat="0" applyBorder="0" applyAlignment="0" applyProtection="0"/>
    <xf numFmtId="179" fontId="1" fillId="6"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6" borderId="0" applyNumberFormat="0" applyBorder="0" applyAlignment="0" applyProtection="0"/>
    <xf numFmtId="179" fontId="1" fillId="11" borderId="0" applyNumberFormat="0" applyBorder="0" applyAlignment="0" applyProtection="0"/>
    <xf numFmtId="179" fontId="1" fillId="6" borderId="0" applyNumberFormat="0" applyBorder="0" applyAlignment="0" applyProtection="0"/>
    <xf numFmtId="179"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9" fontId="1" fillId="11" borderId="0" applyNumberFormat="0" applyBorder="0" applyAlignment="0" applyProtection="0"/>
    <xf numFmtId="179" fontId="1" fillId="11" borderId="0" applyNumberFormat="0" applyBorder="0" applyAlignment="0" applyProtection="0"/>
    <xf numFmtId="179" fontId="1" fillId="6" borderId="0" applyNumberFormat="0" applyBorder="0" applyAlignment="0" applyProtection="0"/>
    <xf numFmtId="179" fontId="1" fillId="11" borderId="0" applyNumberFormat="0" applyBorder="0" applyAlignment="0" applyProtection="0"/>
    <xf numFmtId="0" fontId="43" fillId="57" borderId="0" applyNumberFormat="0" applyBorder="0" applyAlignment="0" applyProtection="0"/>
    <xf numFmtId="180" fontId="1" fillId="6" borderId="0" applyNumberFormat="0" applyBorder="0" applyAlignment="0" applyProtection="0"/>
    <xf numFmtId="180" fontId="1" fillId="6" borderId="0" applyNumberFormat="0" applyBorder="0" applyAlignment="0" applyProtection="0"/>
    <xf numFmtId="18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5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58" borderId="0" applyNumberFormat="0" applyBorder="0" applyAlignment="0" applyProtection="0"/>
    <xf numFmtId="0" fontId="1" fillId="7"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7"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58" borderId="0" applyNumberFormat="0" applyBorder="0" applyAlignment="0" applyProtection="0"/>
    <xf numFmtId="0" fontId="1" fillId="7" borderId="0" applyNumberFormat="0" applyBorder="0" applyAlignment="0" applyProtection="0"/>
    <xf numFmtId="179" fontId="1" fillId="7" borderId="0" applyNumberFormat="0" applyBorder="0" applyAlignment="0" applyProtection="0"/>
    <xf numFmtId="179" fontId="1" fillId="12" borderId="0" applyNumberFormat="0" applyBorder="0" applyAlignment="0" applyProtection="0"/>
    <xf numFmtId="179" fontId="1" fillId="7"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7" borderId="0" applyNumberFormat="0" applyBorder="0" applyAlignment="0" applyProtection="0"/>
    <xf numFmtId="179" fontId="1" fillId="12" borderId="0" applyNumberFormat="0" applyBorder="0" applyAlignment="0" applyProtection="0"/>
    <xf numFmtId="179" fontId="1" fillId="7" borderId="0" applyNumberFormat="0" applyBorder="0" applyAlignment="0" applyProtection="0"/>
    <xf numFmtId="179"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9" fontId="1" fillId="12" borderId="0" applyNumberFormat="0" applyBorder="0" applyAlignment="0" applyProtection="0"/>
    <xf numFmtId="179" fontId="1" fillId="12" borderId="0" applyNumberFormat="0" applyBorder="0" applyAlignment="0" applyProtection="0"/>
    <xf numFmtId="179" fontId="1" fillId="7" borderId="0" applyNumberFormat="0" applyBorder="0" applyAlignment="0" applyProtection="0"/>
    <xf numFmtId="179" fontId="1" fillId="12" borderId="0" applyNumberFormat="0" applyBorder="0" applyAlignment="0" applyProtection="0"/>
    <xf numFmtId="0" fontId="43" fillId="58"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5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59" borderId="0" applyNumberFormat="0" applyBorder="0" applyAlignment="0" applyProtection="0"/>
    <xf numFmtId="0" fontId="1" fillId="8"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8" borderId="0" applyNumberFormat="0" applyBorder="0" applyAlignment="0" applyProtection="0"/>
    <xf numFmtId="180" fontId="1" fillId="8" borderId="0" applyNumberFormat="0" applyBorder="0" applyAlignment="0" applyProtection="0"/>
    <xf numFmtId="18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59" borderId="0" applyNumberFormat="0" applyBorder="0" applyAlignment="0" applyProtection="0"/>
    <xf numFmtId="0" fontId="1" fillId="8" borderId="0" applyNumberFormat="0" applyBorder="0" applyAlignment="0" applyProtection="0"/>
    <xf numFmtId="179" fontId="1" fillId="8" borderId="0" applyNumberFormat="0" applyBorder="0" applyAlignment="0" applyProtection="0"/>
    <xf numFmtId="179" fontId="1" fillId="10" borderId="0" applyNumberFormat="0" applyBorder="0" applyAlignment="0" applyProtection="0"/>
    <xf numFmtId="179" fontId="1" fillId="8"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8" borderId="0" applyNumberFormat="0" applyBorder="0" applyAlignment="0" applyProtection="0"/>
    <xf numFmtId="179" fontId="1" fillId="10" borderId="0" applyNumberFormat="0" applyBorder="0" applyAlignment="0" applyProtection="0"/>
    <xf numFmtId="179" fontId="1" fillId="8" borderId="0" applyNumberFormat="0" applyBorder="0" applyAlignment="0" applyProtection="0"/>
    <xf numFmtId="179"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9" fontId="1" fillId="10" borderId="0" applyNumberFormat="0" applyBorder="0" applyAlignment="0" applyProtection="0"/>
    <xf numFmtId="179" fontId="1" fillId="10" borderId="0" applyNumberFormat="0" applyBorder="0" applyAlignment="0" applyProtection="0"/>
    <xf numFmtId="179" fontId="1" fillId="8" borderId="0" applyNumberFormat="0" applyBorder="0" applyAlignment="0" applyProtection="0"/>
    <xf numFmtId="179" fontId="1" fillId="10" borderId="0" applyNumberFormat="0" applyBorder="0" applyAlignment="0" applyProtection="0"/>
    <xf numFmtId="0" fontId="43" fillId="59" borderId="0" applyNumberFormat="0" applyBorder="0" applyAlignment="0" applyProtection="0"/>
    <xf numFmtId="180" fontId="1" fillId="8" borderId="0" applyNumberFormat="0" applyBorder="0" applyAlignment="0" applyProtection="0"/>
    <xf numFmtId="180" fontId="1" fillId="8" borderId="0" applyNumberFormat="0" applyBorder="0" applyAlignment="0" applyProtection="0"/>
    <xf numFmtId="18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6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6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6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80" fontId="1" fillId="9" borderId="0" applyNumberFormat="0" applyBorder="0" applyAlignment="0" applyProtection="0"/>
    <xf numFmtId="180" fontId="1" fillId="9" borderId="0" applyNumberFormat="0" applyBorder="0" applyAlignment="0" applyProtection="0"/>
    <xf numFmtId="0" fontId="43" fillId="60" borderId="0" applyNumberFormat="0" applyBorder="0" applyAlignment="0" applyProtection="0"/>
    <xf numFmtId="180" fontId="1" fillId="9" borderId="0" applyNumberFormat="0" applyBorder="0" applyAlignment="0" applyProtection="0"/>
    <xf numFmtId="180" fontId="1" fillId="9" borderId="0" applyNumberFormat="0" applyBorder="0" applyAlignment="0" applyProtection="0"/>
    <xf numFmtId="18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5" fontId="1" fillId="13" borderId="0" applyNumberFormat="0" applyBorder="0" applyAlignment="0" applyProtection="0"/>
    <xf numFmtId="175" fontId="43" fillId="13" borderId="0" applyNumberFormat="0" applyBorder="0" applyAlignment="0" applyProtection="0"/>
    <xf numFmtId="0" fontId="1" fillId="13" borderId="0" applyNumberFormat="0" applyBorder="0" applyAlignment="0" applyProtection="0"/>
    <xf numFmtId="175" fontId="43" fillId="13" borderId="0" applyNumberFormat="0" applyBorder="0" applyAlignment="0" applyProtection="0"/>
    <xf numFmtId="175" fontId="43" fillId="13" borderId="0" applyNumberFormat="0" applyBorder="0" applyAlignment="0" applyProtection="0"/>
    <xf numFmtId="175" fontId="1" fillId="14" borderId="0" applyNumberFormat="0" applyBorder="0" applyAlignment="0" applyProtection="0"/>
    <xf numFmtId="175" fontId="43" fillId="14" borderId="0" applyNumberFormat="0" applyBorder="0" applyAlignment="0" applyProtection="0"/>
    <xf numFmtId="0" fontId="1" fillId="14" borderId="0" applyNumberFormat="0" applyBorder="0" applyAlignment="0" applyProtection="0"/>
    <xf numFmtId="175" fontId="43" fillId="14" borderId="0" applyNumberFormat="0" applyBorder="0" applyAlignment="0" applyProtection="0"/>
    <xf numFmtId="175" fontId="43" fillId="14" borderId="0" applyNumberFormat="0" applyBorder="0" applyAlignment="0" applyProtection="0"/>
    <xf numFmtId="175" fontId="1" fillId="15" borderId="0" applyNumberFormat="0" applyBorder="0" applyAlignment="0" applyProtection="0"/>
    <xf numFmtId="175" fontId="43" fillId="15" borderId="0" applyNumberFormat="0" applyBorder="0" applyAlignment="0" applyProtection="0"/>
    <xf numFmtId="0" fontId="1" fillId="15" borderId="0" applyNumberFormat="0" applyBorder="0" applyAlignment="0" applyProtection="0"/>
    <xf numFmtId="175" fontId="43" fillId="15" borderId="0" applyNumberFormat="0" applyBorder="0" applyAlignment="0" applyProtection="0"/>
    <xf numFmtId="175" fontId="43" fillId="15" borderId="0" applyNumberFormat="0" applyBorder="0" applyAlignment="0" applyProtection="0"/>
    <xf numFmtId="175" fontId="1" fillId="7" borderId="0" applyNumberFormat="0" applyBorder="0" applyAlignment="0" applyProtection="0"/>
    <xf numFmtId="175" fontId="43" fillId="7" borderId="0" applyNumberFormat="0" applyBorder="0" applyAlignment="0" applyProtection="0"/>
    <xf numFmtId="0" fontId="1" fillId="7" borderId="0" applyNumberFormat="0" applyBorder="0" applyAlignment="0" applyProtection="0"/>
    <xf numFmtId="175" fontId="43" fillId="7" borderId="0" applyNumberFormat="0" applyBorder="0" applyAlignment="0" applyProtection="0"/>
    <xf numFmtId="175" fontId="43" fillId="7" borderId="0" applyNumberFormat="0" applyBorder="0" applyAlignment="0" applyProtection="0"/>
    <xf numFmtId="175" fontId="1" fillId="13" borderId="0" applyNumberFormat="0" applyBorder="0" applyAlignment="0" applyProtection="0"/>
    <xf numFmtId="175" fontId="43" fillId="13" borderId="0" applyNumberFormat="0" applyBorder="0" applyAlignment="0" applyProtection="0"/>
    <xf numFmtId="0" fontId="1" fillId="13" borderId="0" applyNumberFormat="0" applyBorder="0" applyAlignment="0" applyProtection="0"/>
    <xf numFmtId="175" fontId="43" fillId="13" borderId="0" applyNumberFormat="0" applyBorder="0" applyAlignment="0" applyProtection="0"/>
    <xf numFmtId="175" fontId="43" fillId="13" borderId="0" applyNumberFormat="0" applyBorder="0" applyAlignment="0" applyProtection="0"/>
    <xf numFmtId="175" fontId="1" fillId="16" borderId="0" applyNumberFormat="0" applyBorder="0" applyAlignment="0" applyProtection="0"/>
    <xf numFmtId="175" fontId="43" fillId="16" borderId="0" applyNumberFormat="0" applyBorder="0" applyAlignment="0" applyProtection="0"/>
    <xf numFmtId="0" fontId="1" fillId="16" borderId="0" applyNumberFormat="0" applyBorder="0" applyAlignment="0" applyProtection="0"/>
    <xf numFmtId="175" fontId="43" fillId="16" borderId="0" applyNumberFormat="0" applyBorder="0" applyAlignment="0" applyProtection="0"/>
    <xf numFmtId="175" fontId="43" fillId="16"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43" fillId="6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0" fontId="43" fillId="61"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6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6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80" fontId="1" fillId="14" borderId="0" applyNumberFormat="0" applyBorder="0" applyAlignment="0" applyProtection="0"/>
    <xf numFmtId="180" fontId="1" fillId="14" borderId="0" applyNumberFormat="0" applyBorder="0" applyAlignment="0" applyProtection="0"/>
    <xf numFmtId="0" fontId="43" fillId="62" borderId="0" applyNumberFormat="0" applyBorder="0" applyAlignment="0" applyProtection="0"/>
    <xf numFmtId="180" fontId="1" fillId="14" borderId="0" applyNumberFormat="0" applyBorder="0" applyAlignment="0" applyProtection="0"/>
    <xf numFmtId="180" fontId="1" fillId="14" borderId="0" applyNumberFormat="0" applyBorder="0" applyAlignment="0" applyProtection="0"/>
    <xf numFmtId="18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3" fillId="6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63" borderId="0" applyNumberFormat="0" applyBorder="0" applyAlignment="0" applyProtection="0"/>
    <xf numFmtId="0" fontId="1" fillId="15"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5" borderId="0" applyNumberFormat="0" applyBorder="0" applyAlignment="0" applyProtection="0"/>
    <xf numFmtId="180" fontId="1" fillId="15" borderId="0" applyNumberFormat="0" applyBorder="0" applyAlignment="0" applyProtection="0"/>
    <xf numFmtId="18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63" borderId="0" applyNumberFormat="0" applyBorder="0" applyAlignment="0" applyProtection="0"/>
    <xf numFmtId="0" fontId="1" fillId="15" borderId="0" applyNumberFormat="0" applyBorder="0" applyAlignment="0" applyProtection="0"/>
    <xf numFmtId="179" fontId="1" fillId="15" borderId="0" applyNumberFormat="0" applyBorder="0" applyAlignment="0" applyProtection="0"/>
    <xf numFmtId="179" fontId="1" fillId="17" borderId="0" applyNumberFormat="0" applyBorder="0" applyAlignment="0" applyProtection="0"/>
    <xf numFmtId="179" fontId="1" fillId="15"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5" borderId="0" applyNumberFormat="0" applyBorder="0" applyAlignment="0" applyProtection="0"/>
    <xf numFmtId="179" fontId="1" fillId="17" borderId="0" applyNumberFormat="0" applyBorder="0" applyAlignment="0" applyProtection="0"/>
    <xf numFmtId="179" fontId="1" fillId="15" borderId="0" applyNumberFormat="0" applyBorder="0" applyAlignment="0" applyProtection="0"/>
    <xf numFmtId="17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9" fontId="1" fillId="17" borderId="0" applyNumberFormat="0" applyBorder="0" applyAlignment="0" applyProtection="0"/>
    <xf numFmtId="179" fontId="1" fillId="17" borderId="0" applyNumberFormat="0" applyBorder="0" applyAlignment="0" applyProtection="0"/>
    <xf numFmtId="179" fontId="1" fillId="15" borderId="0" applyNumberFormat="0" applyBorder="0" applyAlignment="0" applyProtection="0"/>
    <xf numFmtId="179" fontId="1" fillId="17" borderId="0" applyNumberFormat="0" applyBorder="0" applyAlignment="0" applyProtection="0"/>
    <xf numFmtId="0" fontId="43" fillId="63" borderId="0" applyNumberFormat="0" applyBorder="0" applyAlignment="0" applyProtection="0"/>
    <xf numFmtId="180" fontId="1" fillId="15" borderId="0" applyNumberFormat="0" applyBorder="0" applyAlignment="0" applyProtection="0"/>
    <xf numFmtId="180" fontId="1" fillId="15" borderId="0" applyNumberFormat="0" applyBorder="0" applyAlignment="0" applyProtection="0"/>
    <xf numFmtId="18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3" fillId="6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64" borderId="0" applyNumberFormat="0" applyBorder="0" applyAlignment="0" applyProtection="0"/>
    <xf numFmtId="0" fontId="1" fillId="7"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7"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64" borderId="0" applyNumberFormat="0" applyBorder="0" applyAlignment="0" applyProtection="0"/>
    <xf numFmtId="0" fontId="1" fillId="7" borderId="0" applyNumberFormat="0" applyBorder="0" applyAlignment="0" applyProtection="0"/>
    <xf numFmtId="179" fontId="1" fillId="7" borderId="0" applyNumberFormat="0" applyBorder="0" applyAlignment="0" applyProtection="0"/>
    <xf numFmtId="179" fontId="1" fillId="18" borderId="0" applyNumberFormat="0" applyBorder="0" applyAlignment="0" applyProtection="0"/>
    <xf numFmtId="179" fontId="1" fillId="7"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7" borderId="0" applyNumberFormat="0" applyBorder="0" applyAlignment="0" applyProtection="0"/>
    <xf numFmtId="179" fontId="1" fillId="18" borderId="0" applyNumberFormat="0" applyBorder="0" applyAlignment="0" applyProtection="0"/>
    <xf numFmtId="179" fontId="1" fillId="7" borderId="0" applyNumberFormat="0" applyBorder="0" applyAlignment="0" applyProtection="0"/>
    <xf numFmtId="179"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9" fontId="1" fillId="18" borderId="0" applyNumberFormat="0" applyBorder="0" applyAlignment="0" applyProtection="0"/>
    <xf numFmtId="179" fontId="1" fillId="18" borderId="0" applyNumberFormat="0" applyBorder="0" applyAlignment="0" applyProtection="0"/>
    <xf numFmtId="179" fontId="1" fillId="7" borderId="0" applyNumberFormat="0" applyBorder="0" applyAlignment="0" applyProtection="0"/>
    <xf numFmtId="179" fontId="1" fillId="18" borderId="0" applyNumberFormat="0" applyBorder="0" applyAlignment="0" applyProtection="0"/>
    <xf numFmtId="0" fontId="43" fillId="64"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18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6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0" fontId="43" fillId="65"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18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3" fillId="6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3" fillId="66" borderId="0" applyNumberFormat="0" applyBorder="0" applyAlignment="0" applyProtection="0"/>
    <xf numFmtId="0" fontId="1" fillId="16"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16" borderId="0" applyNumberFormat="0" applyBorder="0" applyAlignment="0" applyProtection="0"/>
    <xf numFmtId="180" fontId="1" fillId="16" borderId="0" applyNumberFormat="0" applyBorder="0" applyAlignment="0" applyProtection="0"/>
    <xf numFmtId="18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3" fillId="66" borderId="0" applyNumberFormat="0" applyBorder="0" applyAlignment="0" applyProtection="0"/>
    <xf numFmtId="0" fontId="1" fillId="16" borderId="0" applyNumberFormat="0" applyBorder="0" applyAlignment="0" applyProtection="0"/>
    <xf numFmtId="179" fontId="1" fillId="16" borderId="0" applyNumberFormat="0" applyBorder="0" applyAlignment="0" applyProtection="0"/>
    <xf numFmtId="179" fontId="1" fillId="9" borderId="0" applyNumberFormat="0" applyBorder="0" applyAlignment="0" applyProtection="0"/>
    <xf numFmtId="179" fontId="1" fillId="16"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16" borderId="0" applyNumberFormat="0" applyBorder="0" applyAlignment="0" applyProtection="0"/>
    <xf numFmtId="179" fontId="1" fillId="9" borderId="0" applyNumberFormat="0" applyBorder="0" applyAlignment="0" applyProtection="0"/>
    <xf numFmtId="179" fontId="1" fillId="16" borderId="0" applyNumberFormat="0" applyBorder="0" applyAlignment="0" applyProtection="0"/>
    <xf numFmtId="17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79" fontId="1" fillId="9" borderId="0" applyNumberFormat="0" applyBorder="0" applyAlignment="0" applyProtection="0"/>
    <xf numFmtId="179" fontId="1" fillId="9" borderId="0" applyNumberFormat="0" applyBorder="0" applyAlignment="0" applyProtection="0"/>
    <xf numFmtId="179" fontId="1" fillId="16" borderId="0" applyNumberFormat="0" applyBorder="0" applyAlignment="0" applyProtection="0"/>
    <xf numFmtId="179" fontId="1" fillId="9" borderId="0" applyNumberFormat="0" applyBorder="0" applyAlignment="0" applyProtection="0"/>
    <xf numFmtId="0" fontId="43" fillId="66" borderId="0" applyNumberFormat="0" applyBorder="0" applyAlignment="0" applyProtection="0"/>
    <xf numFmtId="180" fontId="1" fillId="16" borderId="0" applyNumberFormat="0" applyBorder="0" applyAlignment="0" applyProtection="0"/>
    <xf numFmtId="180" fontId="1" fillId="16" borderId="0" applyNumberFormat="0" applyBorder="0" applyAlignment="0" applyProtection="0"/>
    <xf numFmtId="18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75" fontId="13" fillId="19" borderId="0" applyNumberFormat="0" applyBorder="0" applyAlignment="0" applyProtection="0"/>
    <xf numFmtId="175" fontId="43" fillId="19" borderId="0" applyNumberFormat="0" applyBorder="0" applyAlignment="0" applyProtection="0"/>
    <xf numFmtId="0" fontId="13" fillId="19" borderId="0" applyNumberFormat="0" applyBorder="0" applyAlignment="0" applyProtection="0"/>
    <xf numFmtId="175" fontId="43" fillId="19" borderId="0" applyNumberFormat="0" applyBorder="0" applyAlignment="0" applyProtection="0"/>
    <xf numFmtId="175" fontId="43" fillId="19" borderId="0" applyNumberFormat="0" applyBorder="0" applyAlignment="0" applyProtection="0"/>
    <xf numFmtId="175" fontId="13" fillId="14" borderId="0" applyNumberFormat="0" applyBorder="0" applyAlignment="0" applyProtection="0"/>
    <xf numFmtId="175" fontId="43" fillId="14" borderId="0" applyNumberFormat="0" applyBorder="0" applyAlignment="0" applyProtection="0"/>
    <xf numFmtId="0" fontId="13" fillId="14" borderId="0" applyNumberFormat="0" applyBorder="0" applyAlignment="0" applyProtection="0"/>
    <xf numFmtId="175" fontId="43" fillId="14" borderId="0" applyNumberFormat="0" applyBorder="0" applyAlignment="0" applyProtection="0"/>
    <xf numFmtId="175" fontId="43" fillId="14" borderId="0" applyNumberFormat="0" applyBorder="0" applyAlignment="0" applyProtection="0"/>
    <xf numFmtId="175" fontId="13" fillId="15" borderId="0" applyNumberFormat="0" applyBorder="0" applyAlignment="0" applyProtection="0"/>
    <xf numFmtId="175" fontId="43" fillId="15" borderId="0" applyNumberFormat="0" applyBorder="0" applyAlignment="0" applyProtection="0"/>
    <xf numFmtId="0" fontId="13" fillId="15" borderId="0" applyNumberFormat="0" applyBorder="0" applyAlignment="0" applyProtection="0"/>
    <xf numFmtId="175" fontId="43" fillId="15" borderId="0" applyNumberFormat="0" applyBorder="0" applyAlignment="0" applyProtection="0"/>
    <xf numFmtId="175" fontId="43" fillId="15" borderId="0" applyNumberFormat="0" applyBorder="0" applyAlignment="0" applyProtection="0"/>
    <xf numFmtId="175" fontId="13" fillId="20" borderId="0" applyNumberFormat="0" applyBorder="0" applyAlignment="0" applyProtection="0"/>
    <xf numFmtId="175" fontId="43" fillId="20" borderId="0" applyNumberFormat="0" applyBorder="0" applyAlignment="0" applyProtection="0"/>
    <xf numFmtId="0" fontId="13" fillId="20" borderId="0" applyNumberFormat="0" applyBorder="0" applyAlignment="0" applyProtection="0"/>
    <xf numFmtId="175" fontId="43" fillId="20" borderId="0" applyNumberFormat="0" applyBorder="0" applyAlignment="0" applyProtection="0"/>
    <xf numFmtId="175" fontId="43" fillId="20" borderId="0" applyNumberFormat="0" applyBorder="0" applyAlignment="0" applyProtection="0"/>
    <xf numFmtId="175" fontId="13" fillId="21" borderId="0" applyNumberFormat="0" applyBorder="0" applyAlignment="0" applyProtection="0"/>
    <xf numFmtId="175" fontId="43" fillId="21" borderId="0" applyNumberFormat="0" applyBorder="0" applyAlignment="0" applyProtection="0"/>
    <xf numFmtId="0" fontId="13" fillId="21" borderId="0" applyNumberFormat="0" applyBorder="0" applyAlignment="0" applyProtection="0"/>
    <xf numFmtId="175" fontId="43" fillId="21" borderId="0" applyNumberFormat="0" applyBorder="0" applyAlignment="0" applyProtection="0"/>
    <xf numFmtId="175" fontId="43" fillId="21" borderId="0" applyNumberFormat="0" applyBorder="0" applyAlignment="0" applyProtection="0"/>
    <xf numFmtId="175" fontId="13" fillId="22" borderId="0" applyNumberFormat="0" applyBorder="0" applyAlignment="0" applyProtection="0"/>
    <xf numFmtId="175" fontId="43" fillId="22" borderId="0" applyNumberFormat="0" applyBorder="0" applyAlignment="0" applyProtection="0"/>
    <xf numFmtId="0" fontId="13" fillId="22" borderId="0" applyNumberFormat="0" applyBorder="0" applyAlignment="0" applyProtection="0"/>
    <xf numFmtId="175" fontId="43" fillId="22" borderId="0" applyNumberFormat="0" applyBorder="0" applyAlignment="0" applyProtection="0"/>
    <xf numFmtId="175" fontId="43" fillId="22" borderId="0" applyNumberFormat="0" applyBorder="0" applyAlignment="0" applyProtection="0"/>
    <xf numFmtId="0" fontId="29" fillId="19"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44" fillId="67"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80" fontId="13" fillId="19" borderId="0" applyNumberFormat="0" applyBorder="0" applyAlignment="0" applyProtection="0"/>
    <xf numFmtId="180" fontId="13" fillId="19" borderId="0" applyNumberFormat="0" applyBorder="0" applyAlignment="0" applyProtection="0"/>
    <xf numFmtId="0" fontId="13" fillId="19"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79" fontId="13" fillId="19"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9" borderId="0" applyNumberFormat="0" applyBorder="0" applyAlignment="0" applyProtection="0"/>
    <xf numFmtId="179" fontId="13" fillId="13" borderId="0" applyNumberFormat="0" applyBorder="0" applyAlignment="0" applyProtection="0"/>
    <xf numFmtId="180" fontId="13" fillId="19" borderId="0" applyNumberFormat="0" applyBorder="0" applyAlignment="0" applyProtection="0"/>
    <xf numFmtId="180" fontId="13" fillId="19" borderId="0" applyNumberFormat="0" applyBorder="0" applyAlignment="0" applyProtection="0"/>
    <xf numFmtId="18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4" fillId="6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9" fontId="13" fillId="14" borderId="0" applyNumberFormat="0" applyBorder="0" applyAlignment="0" applyProtection="0"/>
    <xf numFmtId="180" fontId="13" fillId="14" borderId="0" applyNumberFormat="0" applyBorder="0" applyAlignment="0" applyProtection="0"/>
    <xf numFmtId="180" fontId="13" fillId="14" borderId="0" applyNumberFormat="0" applyBorder="0" applyAlignment="0" applyProtection="0"/>
    <xf numFmtId="180" fontId="13" fillId="14" borderId="0" applyNumberFormat="0" applyBorder="0" applyAlignment="0" applyProtection="0"/>
    <xf numFmtId="180" fontId="13" fillId="14" borderId="0" applyNumberFormat="0" applyBorder="0" applyAlignment="0" applyProtection="0"/>
    <xf numFmtId="18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6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80" fontId="13" fillId="15" borderId="0" applyNumberFormat="0" applyBorder="0" applyAlignment="0" applyProtection="0"/>
    <xf numFmtId="180" fontId="13" fillId="15" borderId="0" applyNumberFormat="0" applyBorder="0" applyAlignment="0" applyProtection="0"/>
    <xf numFmtId="0" fontId="13" fillId="15"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79" fontId="13" fillId="15"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7" borderId="0" applyNumberFormat="0" applyBorder="0" applyAlignment="0" applyProtection="0"/>
    <xf numFmtId="179" fontId="13" fillId="15" borderId="0" applyNumberFormat="0" applyBorder="0" applyAlignment="0" applyProtection="0"/>
    <xf numFmtId="179" fontId="13" fillId="17" borderId="0" applyNumberFormat="0" applyBorder="0" applyAlignment="0" applyProtection="0"/>
    <xf numFmtId="180" fontId="13" fillId="15" borderId="0" applyNumberFormat="0" applyBorder="0" applyAlignment="0" applyProtection="0"/>
    <xf numFmtId="180" fontId="13" fillId="15" borderId="0" applyNumberFormat="0" applyBorder="0" applyAlignment="0" applyProtection="0"/>
    <xf numFmtId="18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4" fillId="7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0" fontId="13" fillId="20"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79" fontId="13" fillId="20"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18" borderId="0" applyNumberFormat="0" applyBorder="0" applyAlignment="0" applyProtection="0"/>
    <xf numFmtId="179" fontId="13" fillId="20" borderId="0" applyNumberFormat="0" applyBorder="0" applyAlignment="0" applyProtection="0"/>
    <xf numFmtId="179" fontId="13" fillId="18"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44" fillId="7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0" fontId="13" fillId="21"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79" fontId="13" fillId="21"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13" borderId="0" applyNumberFormat="0" applyBorder="0" applyAlignment="0" applyProtection="0"/>
    <xf numFmtId="179" fontId="13" fillId="21" borderId="0" applyNumberFormat="0" applyBorder="0" applyAlignment="0" applyProtection="0"/>
    <xf numFmtId="179" fontId="13" fillId="13"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7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80" fontId="13" fillId="22" borderId="0" applyNumberFormat="0" applyBorder="0" applyAlignment="0" applyProtection="0"/>
    <xf numFmtId="180" fontId="13" fillId="22" borderId="0" applyNumberFormat="0" applyBorder="0" applyAlignment="0" applyProtection="0"/>
    <xf numFmtId="0" fontId="13" fillId="22"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79" fontId="13" fillId="22"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9" borderId="0" applyNumberFormat="0" applyBorder="0" applyAlignment="0" applyProtection="0"/>
    <xf numFmtId="179" fontId="13" fillId="22" borderId="0" applyNumberFormat="0" applyBorder="0" applyAlignment="0" applyProtection="0"/>
    <xf numFmtId="179" fontId="13" fillId="9" borderId="0" applyNumberFormat="0" applyBorder="0" applyAlignment="0" applyProtection="0"/>
    <xf numFmtId="180" fontId="13" fillId="22" borderId="0" applyNumberFormat="0" applyBorder="0" applyAlignment="0" applyProtection="0"/>
    <xf numFmtId="180" fontId="13" fillId="22" borderId="0" applyNumberFormat="0" applyBorder="0" applyAlignment="0" applyProtection="0"/>
    <xf numFmtId="18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3" fillId="26" borderId="0" applyNumberFormat="0" applyBorder="0" applyAlignment="0" applyProtection="0"/>
    <xf numFmtId="175" fontId="43" fillId="23" borderId="0" applyNumberFormat="0" applyBorder="0" applyAlignment="0" applyProtection="0"/>
    <xf numFmtId="175" fontId="13" fillId="23" borderId="0" applyNumberFormat="0" applyBorder="0" applyAlignment="0" applyProtection="0"/>
    <xf numFmtId="175" fontId="43" fillId="23" borderId="0" applyNumberFormat="0" applyBorder="0" applyAlignment="0" applyProtection="0"/>
    <xf numFmtId="0" fontId="13" fillId="23" borderId="0" applyNumberFormat="0" applyBorder="0" applyAlignment="0" applyProtection="0"/>
    <xf numFmtId="175" fontId="43" fillId="23" borderId="0" applyNumberFormat="0" applyBorder="0" applyAlignment="0" applyProtection="0"/>
    <xf numFmtId="175" fontId="43" fillId="23" borderId="0" applyNumberFormat="0" applyBorder="0" applyAlignment="0" applyProtection="0"/>
    <xf numFmtId="175" fontId="43" fillId="23" borderId="0" applyNumberFormat="0" applyBorder="0" applyAlignment="0" applyProtection="0"/>
    <xf numFmtId="175" fontId="43" fillId="23" borderId="0" applyNumberFormat="0" applyBorder="0" applyAlignment="0" applyProtection="0"/>
    <xf numFmtId="175" fontId="43" fillId="23"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3" fillId="30" borderId="0" applyNumberFormat="0" applyBorder="0" applyAlignment="0" applyProtection="0"/>
    <xf numFmtId="175" fontId="43" fillId="27" borderId="0" applyNumberFormat="0" applyBorder="0" applyAlignment="0" applyProtection="0"/>
    <xf numFmtId="175" fontId="13" fillId="27" borderId="0" applyNumberFormat="0" applyBorder="0" applyAlignment="0" applyProtection="0"/>
    <xf numFmtId="175" fontId="43" fillId="27" borderId="0" applyNumberFormat="0" applyBorder="0" applyAlignment="0" applyProtection="0"/>
    <xf numFmtId="0" fontId="13" fillId="27" borderId="0" applyNumberFormat="0" applyBorder="0" applyAlignment="0" applyProtection="0"/>
    <xf numFmtId="175" fontId="43" fillId="27" borderId="0" applyNumberFormat="0" applyBorder="0" applyAlignment="0" applyProtection="0"/>
    <xf numFmtId="175" fontId="43" fillId="27" borderId="0" applyNumberFormat="0" applyBorder="0" applyAlignment="0" applyProtection="0"/>
    <xf numFmtId="175" fontId="43" fillId="27" borderId="0" applyNumberFormat="0" applyBorder="0" applyAlignment="0" applyProtection="0"/>
    <xf numFmtId="175" fontId="43" fillId="27" borderId="0" applyNumberFormat="0" applyBorder="0" applyAlignment="0" applyProtection="0"/>
    <xf numFmtId="175" fontId="43" fillId="27"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3" fillId="34" borderId="0" applyNumberFormat="0" applyBorder="0" applyAlignment="0" applyProtection="0"/>
    <xf numFmtId="175" fontId="43" fillId="31" borderId="0" applyNumberFormat="0" applyBorder="0" applyAlignment="0" applyProtection="0"/>
    <xf numFmtId="175" fontId="13" fillId="31" borderId="0" applyNumberFormat="0" applyBorder="0" applyAlignment="0" applyProtection="0"/>
    <xf numFmtId="175" fontId="43" fillId="31" borderId="0" applyNumberFormat="0" applyBorder="0" applyAlignment="0" applyProtection="0"/>
    <xf numFmtId="0" fontId="13" fillId="31" borderId="0" applyNumberFormat="0" applyBorder="0" applyAlignment="0" applyProtection="0"/>
    <xf numFmtId="175" fontId="43" fillId="31" borderId="0" applyNumberFormat="0" applyBorder="0" applyAlignment="0" applyProtection="0"/>
    <xf numFmtId="175" fontId="43" fillId="31" borderId="0" applyNumberFormat="0" applyBorder="0" applyAlignment="0" applyProtection="0"/>
    <xf numFmtId="175" fontId="43" fillId="31" borderId="0" applyNumberFormat="0" applyBorder="0" applyAlignment="0" applyProtection="0"/>
    <xf numFmtId="175" fontId="43" fillId="31" borderId="0" applyNumberFormat="0" applyBorder="0" applyAlignment="0" applyProtection="0"/>
    <xf numFmtId="175" fontId="43" fillId="31" borderId="0" applyNumberFormat="0" applyBorder="0" applyAlignment="0" applyProtection="0"/>
    <xf numFmtId="0" fontId="1" fillId="28" borderId="0" applyNumberFormat="0" applyBorder="0" applyAlignment="0" applyProtection="0"/>
    <xf numFmtId="0" fontId="1" fillId="35" borderId="0" applyNumberFormat="0" applyBorder="0" applyAlignment="0" applyProtection="0"/>
    <xf numFmtId="0" fontId="13" fillId="29" borderId="0" applyNumberFormat="0" applyBorder="0" applyAlignment="0" applyProtection="0"/>
    <xf numFmtId="175" fontId="43" fillId="20" borderId="0" applyNumberFormat="0" applyBorder="0" applyAlignment="0" applyProtection="0"/>
    <xf numFmtId="175" fontId="13" fillId="20" borderId="0" applyNumberFormat="0" applyBorder="0" applyAlignment="0" applyProtection="0"/>
    <xf numFmtId="175" fontId="43" fillId="20" borderId="0" applyNumberFormat="0" applyBorder="0" applyAlignment="0" applyProtection="0"/>
    <xf numFmtId="0" fontId="13" fillId="20" borderId="0" applyNumberFormat="0" applyBorder="0" applyAlignment="0" applyProtection="0"/>
    <xf numFmtId="175" fontId="43" fillId="20" borderId="0" applyNumberFormat="0" applyBorder="0" applyAlignment="0" applyProtection="0"/>
    <xf numFmtId="175" fontId="43" fillId="20" borderId="0" applyNumberFormat="0" applyBorder="0" applyAlignment="0" applyProtection="0"/>
    <xf numFmtId="175" fontId="43" fillId="20" borderId="0" applyNumberFormat="0" applyBorder="0" applyAlignment="0" applyProtection="0"/>
    <xf numFmtId="175" fontId="43" fillId="20" borderId="0" applyNumberFormat="0" applyBorder="0" applyAlignment="0" applyProtection="0"/>
    <xf numFmtId="175" fontId="43" fillId="20" borderId="0" applyNumberFormat="0" applyBorder="0" applyAlignment="0" applyProtection="0"/>
    <xf numFmtId="0" fontId="15" fillId="0" borderId="0"/>
    <xf numFmtId="0" fontId="1" fillId="36" borderId="0" applyNumberFormat="0" applyBorder="0" applyAlignment="0" applyProtection="0"/>
    <xf numFmtId="0" fontId="1" fillId="37" borderId="0" applyNumberFormat="0" applyBorder="0" applyAlignment="0" applyProtection="0"/>
    <xf numFmtId="0" fontId="13" fillId="26" borderId="0" applyNumberFormat="0" applyBorder="0" applyAlignment="0" applyProtection="0"/>
    <xf numFmtId="175" fontId="43" fillId="21" borderId="0" applyNumberFormat="0" applyBorder="0" applyAlignment="0" applyProtection="0"/>
    <xf numFmtId="175" fontId="13" fillId="21" borderId="0" applyNumberFormat="0" applyBorder="0" applyAlignment="0" applyProtection="0"/>
    <xf numFmtId="175" fontId="43" fillId="21" borderId="0" applyNumberFormat="0" applyBorder="0" applyAlignment="0" applyProtection="0"/>
    <xf numFmtId="0" fontId="13" fillId="21" borderId="0" applyNumberFormat="0" applyBorder="0" applyAlignment="0" applyProtection="0"/>
    <xf numFmtId="175" fontId="43" fillId="21" borderId="0" applyNumberFormat="0" applyBorder="0" applyAlignment="0" applyProtection="0"/>
    <xf numFmtId="175" fontId="43" fillId="21" borderId="0" applyNumberFormat="0" applyBorder="0" applyAlignment="0" applyProtection="0"/>
    <xf numFmtId="175" fontId="43" fillId="21" borderId="0" applyNumberFormat="0" applyBorder="0" applyAlignment="0" applyProtection="0"/>
    <xf numFmtId="175" fontId="43" fillId="21" borderId="0" applyNumberFormat="0" applyBorder="0" applyAlignment="0" applyProtection="0"/>
    <xf numFmtId="175" fontId="43" fillId="21"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3" fillId="41" borderId="0" applyNumberFormat="0" applyBorder="0" applyAlignment="0" applyProtection="0"/>
    <xf numFmtId="175" fontId="43" fillId="38" borderId="0" applyNumberFormat="0" applyBorder="0" applyAlignment="0" applyProtection="0"/>
    <xf numFmtId="175" fontId="13" fillId="38" borderId="0" applyNumberFormat="0" applyBorder="0" applyAlignment="0" applyProtection="0"/>
    <xf numFmtId="175" fontId="43" fillId="38" borderId="0" applyNumberFormat="0" applyBorder="0" applyAlignment="0" applyProtection="0"/>
    <xf numFmtId="0" fontId="13" fillId="38" borderId="0" applyNumberFormat="0" applyBorder="0" applyAlignment="0" applyProtection="0"/>
    <xf numFmtId="175" fontId="43" fillId="38" borderId="0" applyNumberFormat="0" applyBorder="0" applyAlignment="0" applyProtection="0"/>
    <xf numFmtId="175" fontId="43" fillId="38" borderId="0" applyNumberFormat="0" applyBorder="0" applyAlignment="0" applyProtection="0"/>
    <xf numFmtId="175" fontId="43" fillId="38" borderId="0" applyNumberFormat="0" applyBorder="0" applyAlignment="0" applyProtection="0"/>
    <xf numFmtId="175" fontId="43" fillId="38" borderId="0" applyNumberFormat="0" applyBorder="0" applyAlignment="0" applyProtection="0"/>
    <xf numFmtId="175" fontId="43" fillId="38" borderId="0" applyNumberFormat="0" applyBorder="0" applyAlignment="0" applyProtection="0"/>
    <xf numFmtId="0" fontId="27" fillId="0" borderId="0"/>
    <xf numFmtId="14" fontId="43" fillId="0" borderId="0" applyNumberFormat="0"/>
    <xf numFmtId="14" fontId="14" fillId="0" borderId="0" applyNumberFormat="0"/>
    <xf numFmtId="14" fontId="14" fillId="0" borderId="0" applyNumberFormat="0"/>
    <xf numFmtId="14" fontId="43" fillId="0" borderId="0" applyNumberFormat="0"/>
    <xf numFmtId="175" fontId="6" fillId="5" borderId="0" applyNumberFormat="0" applyBorder="0" applyAlignment="0" applyProtection="0"/>
    <xf numFmtId="175" fontId="43" fillId="5" borderId="0" applyNumberFormat="0" applyBorder="0" applyAlignment="0" applyProtection="0"/>
    <xf numFmtId="0" fontId="6" fillId="5" borderId="0" applyNumberFormat="0" applyBorder="0" applyAlignment="0" applyProtection="0"/>
    <xf numFmtId="175" fontId="43" fillId="5" borderId="0" applyNumberFormat="0" applyBorder="0" applyAlignment="0" applyProtection="0"/>
    <xf numFmtId="175" fontId="43" fillId="5" borderId="0" applyNumberFormat="0" applyBorder="0" applyAlignment="0" applyProtection="0"/>
    <xf numFmtId="0" fontId="30" fillId="0" borderId="2"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 fillId="33" borderId="0" applyNumberFormat="0" applyBorder="0" applyAlignment="0" applyProtection="0"/>
    <xf numFmtId="0" fontId="5" fillId="6" borderId="0" applyNumberFormat="0" applyBorder="0" applyAlignment="0" applyProtection="0"/>
    <xf numFmtId="179" fontId="5" fillId="6" borderId="0" applyNumberFormat="0" applyBorder="0" applyAlignment="0" applyProtection="0"/>
    <xf numFmtId="180" fontId="5" fillId="6" borderId="0" applyNumberFormat="0" applyBorder="0" applyAlignment="0" applyProtection="0"/>
    <xf numFmtId="180" fontId="5" fillId="6" borderId="0" applyNumberFormat="0" applyBorder="0" applyAlignment="0" applyProtection="0"/>
    <xf numFmtId="180" fontId="5" fillId="6" borderId="0" applyNumberFormat="0" applyBorder="0" applyAlignment="0" applyProtection="0"/>
    <xf numFmtId="180" fontId="5" fillId="6" borderId="0" applyNumberFormat="0" applyBorder="0" applyAlignment="0" applyProtection="0"/>
    <xf numFmtId="18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181" fontId="28" fillId="0" borderId="0" applyFont="0" applyFill="0" applyBorder="0" applyAlignment="0" applyProtection="0"/>
    <xf numFmtId="0" fontId="31" fillId="0" borderId="0"/>
    <xf numFmtId="175" fontId="8" fillId="18" borderId="3" applyNumberFormat="0" applyAlignment="0" applyProtection="0"/>
    <xf numFmtId="175" fontId="43" fillId="18" borderId="3" applyNumberFormat="0" applyAlignment="0" applyProtection="0"/>
    <xf numFmtId="0" fontId="8" fillId="18" borderId="3" applyNumberFormat="0" applyAlignment="0" applyProtection="0"/>
    <xf numFmtId="175" fontId="43" fillId="18" borderId="3" applyNumberFormat="0" applyAlignment="0" applyProtection="0"/>
    <xf numFmtId="175" fontId="43" fillId="18" borderId="3" applyNumberFormat="0" applyAlignment="0" applyProtection="0"/>
    <xf numFmtId="0" fontId="45" fillId="73" borderId="13" applyNumberFormat="0" applyAlignment="0" applyProtection="0"/>
    <xf numFmtId="0" fontId="8" fillId="18" borderId="3" applyNumberFormat="0" applyAlignment="0" applyProtection="0"/>
    <xf numFmtId="0" fontId="8" fillId="18" borderId="3" applyNumberFormat="0" applyAlignment="0" applyProtection="0"/>
    <xf numFmtId="0" fontId="8" fillId="18"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8" borderId="3" applyNumberFormat="0" applyAlignment="0" applyProtection="0"/>
    <xf numFmtId="180" fontId="8" fillId="18" borderId="3" applyNumberFormat="0" applyAlignment="0" applyProtection="0"/>
    <xf numFmtId="180" fontId="8" fillId="18" borderId="3" applyNumberFormat="0" applyAlignment="0" applyProtection="0"/>
    <xf numFmtId="0" fontId="32" fillId="42" borderId="4" applyNumberFormat="0" applyAlignment="0" applyProtection="0"/>
    <xf numFmtId="0" fontId="8" fillId="18" borderId="3" applyNumberFormat="0" applyAlignment="0" applyProtection="0"/>
    <xf numFmtId="179" fontId="8" fillId="12" borderId="3" applyNumberFormat="0" applyAlignment="0" applyProtection="0"/>
    <xf numFmtId="179" fontId="8" fillId="18" borderId="3" applyNumberFormat="0" applyAlignment="0" applyProtection="0"/>
    <xf numFmtId="179" fontId="8" fillId="12" borderId="3" applyNumberFormat="0" applyAlignment="0" applyProtection="0"/>
    <xf numFmtId="179" fontId="8" fillId="18"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8" borderId="3" applyNumberFormat="0" applyAlignment="0" applyProtection="0"/>
    <xf numFmtId="179" fontId="8" fillId="12" borderId="3" applyNumberFormat="0" applyAlignment="0" applyProtection="0"/>
    <xf numFmtId="179" fontId="8" fillId="18" borderId="3" applyNumberFormat="0" applyAlignment="0" applyProtection="0"/>
    <xf numFmtId="179" fontId="8" fillId="18"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2" borderId="3" applyNumberFormat="0" applyAlignment="0" applyProtection="0"/>
    <xf numFmtId="179" fontId="8" fillId="18" borderId="3" applyNumberFormat="0" applyAlignment="0" applyProtection="0"/>
    <xf numFmtId="179" fontId="8" fillId="12" borderId="3" applyNumberFormat="0" applyAlignment="0" applyProtection="0"/>
    <xf numFmtId="180" fontId="8" fillId="18" borderId="3" applyNumberFormat="0" applyAlignment="0" applyProtection="0"/>
    <xf numFmtId="180" fontId="8" fillId="18" borderId="3" applyNumberFormat="0" applyAlignment="0" applyProtection="0"/>
    <xf numFmtId="180" fontId="8" fillId="18" borderId="3" applyNumberFormat="0" applyAlignment="0" applyProtection="0"/>
    <xf numFmtId="0" fontId="8" fillId="18" borderId="3" applyNumberFormat="0" applyAlignment="0" applyProtection="0"/>
    <xf numFmtId="0" fontId="8" fillId="18" borderId="3" applyNumberFormat="0" applyAlignment="0" applyProtection="0"/>
    <xf numFmtId="0" fontId="8" fillId="18" borderId="3" applyNumberFormat="0" applyAlignment="0" applyProtection="0"/>
    <xf numFmtId="0" fontId="8" fillId="18" borderId="3" applyNumberFormat="0" applyAlignment="0" applyProtection="0"/>
    <xf numFmtId="182" fontId="15" fillId="0" borderId="0"/>
    <xf numFmtId="182" fontId="33" fillId="0" borderId="0"/>
    <xf numFmtId="182" fontId="15" fillId="0" borderId="0"/>
    <xf numFmtId="0" fontId="15" fillId="0" borderId="0"/>
    <xf numFmtId="0" fontId="33" fillId="0" borderId="0"/>
    <xf numFmtId="0" fontId="15" fillId="0" borderId="0"/>
    <xf numFmtId="0" fontId="10" fillId="43" borderId="5" applyNumberFormat="0" applyAlignment="0" applyProtection="0"/>
    <xf numFmtId="0" fontId="10" fillId="43" borderId="5" applyNumberFormat="0" applyAlignment="0" applyProtection="0"/>
    <xf numFmtId="0" fontId="10" fillId="43" borderId="5" applyNumberFormat="0" applyAlignment="0" applyProtection="0"/>
    <xf numFmtId="0" fontId="10" fillId="44" borderId="5" applyNumberFormat="0" applyAlignment="0" applyProtection="0"/>
    <xf numFmtId="0" fontId="10" fillId="43" borderId="5" applyNumberFormat="0" applyAlignment="0" applyProtection="0"/>
    <xf numFmtId="179" fontId="10" fillId="43" borderId="5" applyNumberFormat="0" applyAlignment="0" applyProtection="0"/>
    <xf numFmtId="180" fontId="10" fillId="43" borderId="5" applyNumberFormat="0" applyAlignment="0" applyProtection="0"/>
    <xf numFmtId="180" fontId="10" fillId="43" borderId="5" applyNumberFormat="0" applyAlignment="0" applyProtection="0"/>
    <xf numFmtId="180" fontId="10" fillId="43" borderId="5" applyNumberFormat="0" applyAlignment="0" applyProtection="0"/>
    <xf numFmtId="180" fontId="10" fillId="43" borderId="5" applyNumberFormat="0" applyAlignment="0" applyProtection="0"/>
    <xf numFmtId="180" fontId="10" fillId="43" borderId="5" applyNumberFormat="0" applyAlignment="0" applyProtection="0"/>
    <xf numFmtId="0" fontId="10" fillId="43" borderId="5" applyNumberFormat="0" applyAlignment="0" applyProtection="0"/>
    <xf numFmtId="0" fontId="10" fillId="43" borderId="5" applyNumberFormat="0" applyAlignment="0" applyProtection="0"/>
    <xf numFmtId="0" fontId="10" fillId="43" borderId="5" applyNumberFormat="0" applyAlignment="0" applyProtection="0"/>
    <xf numFmtId="0" fontId="10" fillId="43" borderId="5" applyNumberFormat="0" applyAlignment="0" applyProtection="0"/>
    <xf numFmtId="0" fontId="56" fillId="0" borderId="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5" fillId="0" borderId="7" applyNumberFormat="0" applyFill="0" applyAlignment="0" applyProtection="0"/>
    <xf numFmtId="0" fontId="9" fillId="0" borderId="6" applyNumberFormat="0" applyFill="0" applyAlignment="0" applyProtection="0"/>
    <xf numFmtId="179" fontId="9" fillId="0" borderId="6" applyNumberFormat="0" applyFill="0" applyAlignment="0" applyProtection="0"/>
    <xf numFmtId="180" fontId="9" fillId="0" borderId="6" applyNumberFormat="0" applyFill="0" applyAlignment="0" applyProtection="0"/>
    <xf numFmtId="180" fontId="9" fillId="0" borderId="6" applyNumberFormat="0" applyFill="0" applyAlignment="0" applyProtection="0"/>
    <xf numFmtId="180" fontId="9" fillId="0" borderId="6" applyNumberFormat="0" applyFill="0" applyAlignment="0" applyProtection="0"/>
    <xf numFmtId="180" fontId="9" fillId="0" borderId="6" applyNumberFormat="0" applyFill="0" applyAlignment="0" applyProtection="0"/>
    <xf numFmtId="18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43" borderId="5" applyNumberFormat="0" applyAlignment="0" applyProtection="0"/>
    <xf numFmtId="0" fontId="9" fillId="0" borderId="6" applyNumberFormat="0" applyFill="0" applyAlignment="0" applyProtection="0"/>
    <xf numFmtId="0" fontId="10" fillId="43" borderId="5" applyNumberFormat="0" applyAlignment="0" applyProtection="0"/>
    <xf numFmtId="175" fontId="43" fillId="43" borderId="5" applyNumberFormat="0" applyAlignment="0" applyProtection="0"/>
    <xf numFmtId="0" fontId="10" fillId="43" borderId="5" applyNumberFormat="0" applyAlignment="0" applyProtection="0"/>
    <xf numFmtId="175" fontId="43" fillId="43" borderId="5" applyNumberFormat="0" applyAlignment="0" applyProtection="0"/>
    <xf numFmtId="175" fontId="43" fillId="43" borderId="5" applyNumberFormat="0" applyAlignment="0" applyProtection="0"/>
    <xf numFmtId="165" fontId="1" fillId="0" borderId="0" applyFont="0" applyFill="0" applyBorder="0" applyAlignment="0" applyProtection="0"/>
    <xf numFmtId="183" fontId="1" fillId="0" borderId="0" applyFont="0" applyFill="0" applyBorder="0" applyAlignment="0" applyProtection="0"/>
    <xf numFmtId="165" fontId="1" fillId="0" borderId="0" applyFont="0" applyFill="0" applyBorder="0" applyAlignment="0" applyProtection="0"/>
    <xf numFmtId="18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15" fillId="0" borderId="0" applyFill="0" applyBorder="0" applyAlignment="0" applyProtection="0"/>
    <xf numFmtId="0" fontId="18" fillId="0" borderId="0"/>
    <xf numFmtId="179" fontId="18" fillId="0" borderId="0"/>
    <xf numFmtId="179" fontId="18" fillId="0" borderId="0"/>
    <xf numFmtId="179" fontId="18" fillId="0" borderId="0"/>
    <xf numFmtId="179" fontId="15" fillId="0" borderId="0"/>
    <xf numFmtId="179" fontId="15" fillId="0" borderId="0"/>
    <xf numFmtId="179" fontId="15" fillId="0" borderId="0"/>
    <xf numFmtId="0" fontId="18" fillId="0" borderId="0"/>
    <xf numFmtId="175" fontId="18" fillId="0" borderId="0"/>
    <xf numFmtId="175" fontId="43" fillId="0" borderId="0"/>
    <xf numFmtId="175" fontId="18" fillId="0" borderId="0"/>
    <xf numFmtId="0" fontId="34" fillId="0" borderId="0"/>
    <xf numFmtId="175" fontId="18" fillId="0" borderId="0"/>
    <xf numFmtId="0" fontId="34" fillId="0" borderId="0"/>
    <xf numFmtId="0" fontId="18" fillId="0" borderId="0"/>
    <xf numFmtId="179" fontId="18" fillId="0" borderId="0"/>
    <xf numFmtId="179" fontId="18" fillId="0" borderId="0"/>
    <xf numFmtId="179" fontId="18" fillId="0" borderId="0"/>
    <xf numFmtId="179" fontId="18" fillId="0" borderId="0"/>
    <xf numFmtId="179" fontId="18" fillId="0" borderId="0"/>
    <xf numFmtId="0" fontId="14" fillId="0" borderId="0"/>
    <xf numFmtId="179" fontId="14" fillId="0" borderId="0"/>
    <xf numFmtId="179" fontId="14" fillId="0" borderId="0"/>
    <xf numFmtId="179" fontId="14" fillId="0" borderId="0"/>
    <xf numFmtId="179" fontId="15" fillId="0" borderId="0"/>
    <xf numFmtId="179" fontId="15" fillId="0" borderId="0"/>
    <xf numFmtId="179" fontId="15" fillId="0" borderId="0"/>
    <xf numFmtId="0" fontId="14" fillId="0" borderId="0"/>
    <xf numFmtId="175" fontId="14" fillId="0" borderId="0"/>
    <xf numFmtId="175" fontId="43" fillId="0" borderId="0"/>
    <xf numFmtId="175" fontId="14" fillId="0" borderId="0"/>
    <xf numFmtId="0" fontId="18" fillId="0" borderId="0"/>
    <xf numFmtId="175" fontId="14" fillId="0" borderId="0"/>
    <xf numFmtId="0" fontId="18" fillId="0" borderId="0"/>
    <xf numFmtId="0" fontId="14" fillId="0" borderId="0"/>
    <xf numFmtId="179" fontId="14" fillId="0" borderId="0"/>
    <xf numFmtId="179" fontId="14" fillId="0" borderId="0"/>
    <xf numFmtId="179" fontId="14" fillId="0" borderId="0"/>
    <xf numFmtId="179" fontId="14" fillId="0" borderId="0"/>
    <xf numFmtId="179" fontId="14" fillId="0" borderId="0"/>
    <xf numFmtId="3" fontId="15"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3" fontId="43"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43" fillId="0" borderId="0" applyFill="0" applyBorder="0" applyAlignment="0" applyProtection="0"/>
    <xf numFmtId="3" fontId="15"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43" fillId="0" borderId="0" applyFill="0" applyBorder="0" applyAlignment="0" applyProtection="0"/>
    <xf numFmtId="3" fontId="43"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43"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43"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27" fillId="0" borderId="0" applyFill="0" applyBorder="0" applyAlignment="0" applyProtection="0"/>
    <xf numFmtId="3" fontId="15" fillId="0" borderId="0" applyFill="0" applyBorder="0" applyAlignment="0" applyProtection="0"/>
    <xf numFmtId="0" fontId="18" fillId="0" borderId="0"/>
    <xf numFmtId="179" fontId="18" fillId="0" borderId="0"/>
    <xf numFmtId="179" fontId="18" fillId="0" borderId="0"/>
    <xf numFmtId="179" fontId="18" fillId="0" borderId="0"/>
    <xf numFmtId="179" fontId="15" fillId="0" borderId="0"/>
    <xf numFmtId="179" fontId="15" fillId="0" borderId="0"/>
    <xf numFmtId="179" fontId="15" fillId="0" borderId="0"/>
    <xf numFmtId="0" fontId="18" fillId="0" borderId="0"/>
    <xf numFmtId="175" fontId="18" fillId="0" borderId="0"/>
    <xf numFmtId="175" fontId="43" fillId="0" borderId="0"/>
    <xf numFmtId="175" fontId="18" fillId="0" borderId="0"/>
    <xf numFmtId="0" fontId="34" fillId="0" borderId="0"/>
    <xf numFmtId="175" fontId="18" fillId="0" borderId="0"/>
    <xf numFmtId="0" fontId="34" fillId="0" borderId="0"/>
    <xf numFmtId="0" fontId="18" fillId="0" borderId="0"/>
    <xf numFmtId="179" fontId="18" fillId="0" borderId="0"/>
    <xf numFmtId="179" fontId="18" fillId="0" borderId="0"/>
    <xf numFmtId="179" fontId="18" fillId="0" borderId="0"/>
    <xf numFmtId="179" fontId="18" fillId="0" borderId="0"/>
    <xf numFmtId="179" fontId="18" fillId="0" borderId="0"/>
    <xf numFmtId="0" fontId="14" fillId="0" borderId="0"/>
    <xf numFmtId="179" fontId="14" fillId="0" borderId="0"/>
    <xf numFmtId="179" fontId="14" fillId="0" borderId="0"/>
    <xf numFmtId="179" fontId="14" fillId="0" borderId="0"/>
    <xf numFmtId="179" fontId="15" fillId="0" borderId="0"/>
    <xf numFmtId="179" fontId="15" fillId="0" borderId="0"/>
    <xf numFmtId="179" fontId="15" fillId="0" borderId="0"/>
    <xf numFmtId="0" fontId="14" fillId="0" borderId="0"/>
    <xf numFmtId="175" fontId="14" fillId="0" borderId="0"/>
    <xf numFmtId="175" fontId="43" fillId="0" borderId="0"/>
    <xf numFmtId="175" fontId="14" fillId="0" borderId="0"/>
    <xf numFmtId="0" fontId="18" fillId="0" borderId="0"/>
    <xf numFmtId="175" fontId="14" fillId="0" borderId="0"/>
    <xf numFmtId="0" fontId="18" fillId="0" borderId="0"/>
    <xf numFmtId="0" fontId="14" fillId="0" borderId="0"/>
    <xf numFmtId="179" fontId="14" fillId="0" borderId="0"/>
    <xf numFmtId="179" fontId="14" fillId="0" borderId="0"/>
    <xf numFmtId="179" fontId="14" fillId="0" borderId="0"/>
    <xf numFmtId="179" fontId="14" fillId="0" borderId="0"/>
    <xf numFmtId="179" fontId="14" fillId="0" borderId="0"/>
    <xf numFmtId="184" fontId="15"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85" fontId="27" fillId="0" borderId="0" applyFill="0" applyBorder="0" applyAlignment="0" applyProtection="0"/>
    <xf numFmtId="184" fontId="15"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27"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64" fontId="43" fillId="0" borderId="0" applyFill="0" applyBorder="0" applyAlignment="0" applyProtection="0"/>
    <xf numFmtId="186" fontId="28" fillId="0" borderId="0" applyFont="0" applyFill="0" applyBorder="0" applyAlignment="0" applyProtection="0"/>
    <xf numFmtId="187" fontId="15" fillId="0" borderId="0" applyFill="0" applyBorder="0" applyAlignment="0" applyProtection="0"/>
    <xf numFmtId="187" fontId="43" fillId="0" borderId="0" applyFill="0" applyBorder="0" applyAlignment="0" applyProtection="0"/>
    <xf numFmtId="187" fontId="27" fillId="0" borderId="0" applyFill="0" applyBorder="0" applyAlignment="0" applyProtection="0"/>
    <xf numFmtId="187" fontId="27" fillId="0" borderId="0" applyFill="0" applyBorder="0" applyAlignment="0" applyProtection="0"/>
    <xf numFmtId="187" fontId="43" fillId="0" borderId="0" applyFill="0" applyBorder="0" applyAlignment="0" applyProtection="0"/>
    <xf numFmtId="187" fontId="43" fillId="0" borderId="0" applyFill="0" applyBorder="0" applyAlignment="0" applyProtection="0"/>
    <xf numFmtId="187" fontId="27" fillId="0" borderId="0" applyFill="0" applyBorder="0" applyAlignment="0" applyProtection="0"/>
    <xf numFmtId="187" fontId="27" fillId="0" borderId="0" applyFill="0" applyBorder="0" applyAlignment="0" applyProtection="0"/>
    <xf numFmtId="187" fontId="43" fillId="0" borderId="0" applyFill="0" applyBorder="0" applyAlignment="0" applyProtection="0"/>
    <xf numFmtId="187" fontId="43" fillId="0" borderId="0" applyFill="0" applyBorder="0" applyAlignment="0" applyProtection="0"/>
    <xf numFmtId="187" fontId="27" fillId="0" borderId="0" applyFill="0" applyBorder="0" applyAlignment="0" applyProtection="0"/>
    <xf numFmtId="187" fontId="27" fillId="0" borderId="0" applyFill="0" applyBorder="0" applyAlignment="0" applyProtection="0"/>
    <xf numFmtId="187" fontId="43" fillId="0" borderId="0" applyFill="0" applyBorder="0" applyAlignment="0" applyProtection="0"/>
    <xf numFmtId="187" fontId="27" fillId="0" borderId="0" applyFill="0" applyBorder="0" applyAlignment="0" applyProtection="0"/>
    <xf numFmtId="187" fontId="27" fillId="0" borderId="0" applyFill="0" applyBorder="0" applyAlignment="0" applyProtection="0"/>
    <xf numFmtId="187" fontId="43" fillId="0" borderId="0" applyFill="0" applyBorder="0" applyAlignment="0" applyProtection="0"/>
    <xf numFmtId="187" fontId="15" fillId="0" borderId="0" applyFill="0" applyBorder="0" applyAlignment="0" applyProtection="0"/>
    <xf numFmtId="187" fontId="43" fillId="0" borderId="0" applyFill="0" applyBorder="0" applyAlignment="0" applyProtection="0"/>
    <xf numFmtId="187" fontId="43" fillId="0" borderId="0" applyFill="0" applyBorder="0" applyAlignment="0" applyProtection="0"/>
    <xf numFmtId="4" fontId="35" fillId="0" borderId="0" applyFont="0" applyFill="0" applyBorder="0" applyAlignment="0" applyProtection="0"/>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5" fillId="0" borderId="0"/>
    <xf numFmtId="0" fontId="15" fillId="0" borderId="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15" fillId="0" borderId="0">
      <protection locked="0"/>
    </xf>
    <xf numFmtId="179" fontId="15" fillId="0" borderId="0">
      <protection locked="0"/>
    </xf>
    <xf numFmtId="179" fontId="15" fillId="0" borderId="0">
      <protection locked="0"/>
    </xf>
    <xf numFmtId="0" fontId="20" fillId="0" borderId="0">
      <protection locked="0"/>
    </xf>
    <xf numFmtId="175" fontId="20" fillId="0" borderId="0">
      <protection locked="0"/>
    </xf>
    <xf numFmtId="175" fontId="43" fillId="0" borderId="0">
      <protection locked="0"/>
    </xf>
    <xf numFmtId="175" fontId="20" fillId="0" borderId="0">
      <protection locked="0"/>
    </xf>
    <xf numFmtId="0" fontId="19" fillId="0" borderId="0">
      <protection locked="0"/>
    </xf>
    <xf numFmtId="179" fontId="20" fillId="0" borderId="0">
      <protection locked="0"/>
    </xf>
    <xf numFmtId="175" fontId="20" fillId="0" borderId="0">
      <protection locked="0"/>
    </xf>
    <xf numFmtId="0" fontId="19" fillId="0" borderId="0">
      <protection locked="0"/>
    </xf>
    <xf numFmtId="179" fontId="20" fillId="0" borderId="0">
      <protection locked="0"/>
    </xf>
    <xf numFmtId="0"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0"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15" fillId="0" borderId="0">
      <protection locked="0"/>
    </xf>
    <xf numFmtId="179" fontId="15" fillId="0" borderId="0">
      <protection locked="0"/>
    </xf>
    <xf numFmtId="179" fontId="15" fillId="0" borderId="0">
      <protection locked="0"/>
    </xf>
    <xf numFmtId="0" fontId="20" fillId="0" borderId="0">
      <protection locked="0"/>
    </xf>
    <xf numFmtId="175" fontId="20" fillId="0" borderId="0">
      <protection locked="0"/>
    </xf>
    <xf numFmtId="175" fontId="43" fillId="0" borderId="0">
      <protection locked="0"/>
    </xf>
    <xf numFmtId="175" fontId="20" fillId="0" borderId="0">
      <protection locked="0"/>
    </xf>
    <xf numFmtId="0" fontId="19" fillId="0" borderId="0">
      <protection locked="0"/>
    </xf>
    <xf numFmtId="179" fontId="20" fillId="0" borderId="0">
      <protection locked="0"/>
    </xf>
    <xf numFmtId="175" fontId="20" fillId="0" borderId="0">
      <protection locked="0"/>
    </xf>
    <xf numFmtId="0" fontId="19" fillId="0" borderId="0">
      <protection locked="0"/>
    </xf>
    <xf numFmtId="179" fontId="20" fillId="0" borderId="0">
      <protection locked="0"/>
    </xf>
    <xf numFmtId="0"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179" fontId="20" fillId="0" borderId="0">
      <protection locked="0"/>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0" fontId="36" fillId="0" borderId="0" applyNumberFormat="0" applyFill="0" applyBorder="0" applyAlignment="0" applyProtection="0"/>
    <xf numFmtId="0" fontId="4"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79" fontId="4"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36" fillId="0" borderId="0" applyNumberFormat="0" applyFill="0" applyBorder="0" applyAlignment="0" applyProtection="0"/>
    <xf numFmtId="179" fontId="4" fillId="0" borderId="0" applyNumberFormat="0" applyFill="0" applyBorder="0" applyAlignment="0" applyProtection="0"/>
    <xf numFmtId="179" fontId="36"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18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38" borderId="0" applyNumberFormat="0" applyBorder="0" applyAlignment="0" applyProtection="0"/>
    <xf numFmtId="0" fontId="44" fillId="74"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80" fontId="13" fillId="23" borderId="0" applyNumberFormat="0" applyBorder="0" applyAlignment="0" applyProtection="0"/>
    <xf numFmtId="180" fontId="13" fillId="23" borderId="0" applyNumberFormat="0" applyBorder="0" applyAlignment="0" applyProtection="0"/>
    <xf numFmtId="0" fontId="13" fillId="49" borderId="0" applyNumberFormat="0" applyBorder="0" applyAlignment="0" applyProtection="0"/>
    <xf numFmtId="0" fontId="13" fillId="23"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79" fontId="13" fillId="23"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48" borderId="0" applyNumberFormat="0" applyBorder="0" applyAlignment="0" applyProtection="0"/>
    <xf numFmtId="179" fontId="13" fillId="23" borderId="0" applyNumberFormat="0" applyBorder="0" applyAlignment="0" applyProtection="0"/>
    <xf numFmtId="179" fontId="13" fillId="48" borderId="0" applyNumberFormat="0" applyBorder="0" applyAlignment="0" applyProtection="0"/>
    <xf numFmtId="180" fontId="13" fillId="23" borderId="0" applyNumberFormat="0" applyBorder="0" applyAlignment="0" applyProtection="0"/>
    <xf numFmtId="180" fontId="13" fillId="23" borderId="0" applyNumberFormat="0" applyBorder="0" applyAlignment="0" applyProtection="0"/>
    <xf numFmtId="18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44" fillId="75"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50" borderId="0" applyNumberFormat="0" applyBorder="0" applyAlignment="0" applyProtection="0"/>
    <xf numFmtId="0" fontId="13" fillId="27" borderId="0" applyNumberFormat="0" applyBorder="0" applyAlignment="0" applyProtection="0"/>
    <xf numFmtId="179" fontId="13" fillId="27" borderId="0" applyNumberFormat="0" applyBorder="0" applyAlignment="0" applyProtection="0"/>
    <xf numFmtId="180" fontId="13" fillId="27" borderId="0" applyNumberFormat="0" applyBorder="0" applyAlignment="0" applyProtection="0"/>
    <xf numFmtId="180" fontId="13" fillId="27" borderId="0" applyNumberFormat="0" applyBorder="0" applyAlignment="0" applyProtection="0"/>
    <xf numFmtId="180" fontId="13" fillId="27" borderId="0" applyNumberFormat="0" applyBorder="0" applyAlignment="0" applyProtection="0"/>
    <xf numFmtId="180" fontId="13" fillId="27" borderId="0" applyNumberFormat="0" applyBorder="0" applyAlignment="0" applyProtection="0"/>
    <xf numFmtId="18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44" fillId="76"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51" borderId="0" applyNumberFormat="0" applyBorder="0" applyAlignment="0" applyProtection="0"/>
    <xf numFmtId="0" fontId="13" fillId="31" borderId="0" applyNumberFormat="0" applyBorder="0" applyAlignment="0" applyProtection="0"/>
    <xf numFmtId="179" fontId="13" fillId="31" borderId="0" applyNumberFormat="0" applyBorder="0" applyAlignment="0" applyProtection="0"/>
    <xf numFmtId="180" fontId="13" fillId="31" borderId="0" applyNumberFormat="0" applyBorder="0" applyAlignment="0" applyProtection="0"/>
    <xf numFmtId="180" fontId="13" fillId="31" borderId="0" applyNumberFormat="0" applyBorder="0" applyAlignment="0" applyProtection="0"/>
    <xf numFmtId="180" fontId="13" fillId="31" borderId="0" applyNumberFormat="0" applyBorder="0" applyAlignment="0" applyProtection="0"/>
    <xf numFmtId="180" fontId="13" fillId="31" borderId="0" applyNumberFormat="0" applyBorder="0" applyAlignment="0" applyProtection="0"/>
    <xf numFmtId="18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44" fillId="77"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0" fontId="13" fillId="44" borderId="0" applyNumberFormat="0" applyBorder="0" applyAlignment="0" applyProtection="0"/>
    <xf numFmtId="0" fontId="13" fillId="20"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79" fontId="13" fillId="20"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52" borderId="0" applyNumberFormat="0" applyBorder="0" applyAlignment="0" applyProtection="0"/>
    <xf numFmtId="179" fontId="13" fillId="20" borderId="0" applyNumberFormat="0" applyBorder="0" applyAlignment="0" applyProtection="0"/>
    <xf numFmtId="179" fontId="13" fillId="52"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18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44" fillId="78"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179"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18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79"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53" borderId="0" applyNumberFormat="0" applyBorder="0" applyAlignment="0" applyProtection="0"/>
    <xf numFmtId="0" fontId="13" fillId="38" borderId="0" applyNumberFormat="0" applyBorder="0" applyAlignment="0" applyProtection="0"/>
    <xf numFmtId="179" fontId="13" fillId="38" borderId="0" applyNumberFormat="0" applyBorder="0" applyAlignment="0" applyProtection="0"/>
    <xf numFmtId="180" fontId="13" fillId="38" borderId="0" applyNumberFormat="0" applyBorder="0" applyAlignment="0" applyProtection="0"/>
    <xf numFmtId="180" fontId="13" fillId="38" borderId="0" applyNumberFormat="0" applyBorder="0" applyAlignment="0" applyProtection="0"/>
    <xf numFmtId="180" fontId="13" fillId="38" borderId="0" applyNumberFormat="0" applyBorder="0" applyAlignment="0" applyProtection="0"/>
    <xf numFmtId="180" fontId="13" fillId="38" borderId="0" applyNumberFormat="0" applyBorder="0" applyAlignment="0" applyProtection="0"/>
    <xf numFmtId="18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7" fillId="9" borderId="3" applyNumberFormat="0" applyAlignment="0" applyProtection="0"/>
    <xf numFmtId="0" fontId="7" fillId="9" borderId="3" applyNumberFormat="0" applyAlignment="0" applyProtection="0"/>
    <xf numFmtId="0" fontId="7" fillId="9" borderId="3" applyNumberFormat="0" applyAlignment="0" applyProtection="0"/>
    <xf numFmtId="0" fontId="37" fillId="40" borderId="4" applyNumberFormat="0" applyAlignment="0" applyProtection="0"/>
    <xf numFmtId="0" fontId="7" fillId="9" borderId="3" applyNumberFormat="0" applyAlignment="0" applyProtection="0"/>
    <xf numFmtId="179" fontId="7" fillId="9" borderId="3" applyNumberFormat="0" applyAlignment="0" applyProtection="0"/>
    <xf numFmtId="180" fontId="7" fillId="9" borderId="3" applyNumberFormat="0" applyAlignment="0" applyProtection="0"/>
    <xf numFmtId="180" fontId="7" fillId="9" borderId="3" applyNumberFormat="0" applyAlignment="0" applyProtection="0"/>
    <xf numFmtId="180" fontId="7" fillId="9" borderId="3" applyNumberFormat="0" applyAlignment="0" applyProtection="0"/>
    <xf numFmtId="180" fontId="7" fillId="9" borderId="3" applyNumberFormat="0" applyAlignment="0" applyProtection="0"/>
    <xf numFmtId="180" fontId="7" fillId="9" borderId="3" applyNumberFormat="0" applyAlignment="0" applyProtection="0"/>
    <xf numFmtId="0" fontId="7" fillId="9" borderId="3" applyNumberFormat="0" applyAlignment="0" applyProtection="0"/>
    <xf numFmtId="0" fontId="7" fillId="9" borderId="3" applyNumberFormat="0" applyAlignment="0" applyProtection="0"/>
    <xf numFmtId="0" fontId="7" fillId="9" borderId="3" applyNumberFormat="0" applyAlignment="0" applyProtection="0"/>
    <xf numFmtId="0" fontId="7" fillId="9" borderId="3" applyNumberFormat="0" applyAlignment="0" applyProtection="0"/>
    <xf numFmtId="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5" fontId="43"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0"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5"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88" fontId="15" fillId="0" borderId="0" applyFont="0" applyFill="0" applyBorder="0" applyAlignment="0" applyProtection="0"/>
    <xf numFmtId="180"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5" fillId="0" borderId="0" applyFont="0" applyFill="0" applyBorder="0" applyAlignment="0" applyProtection="0"/>
    <xf numFmtId="175" fontId="1" fillId="0" borderId="0" applyFont="0" applyFill="0" applyBorder="0" applyAlignment="0" applyProtection="0"/>
    <xf numFmtId="175"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 fillId="0" borderId="0" applyFont="0" applyFill="0" applyBorder="0" applyAlignment="0" applyProtection="0"/>
    <xf numFmtId="188" fontId="15" fillId="0" borderId="0" applyFont="0" applyFill="0" applyBorder="0" applyAlignment="0" applyProtection="0"/>
    <xf numFmtId="175" fontId="1" fillId="0" borderId="0" applyFont="0" applyFill="0" applyBorder="0" applyAlignment="0" applyProtection="0"/>
    <xf numFmtId="180"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75" fontId="1" fillId="0" borderId="0" applyFont="0" applyFill="0" applyBorder="0" applyAlignment="0" applyProtection="0"/>
    <xf numFmtId="175" fontId="15" fillId="0" borderId="0" applyFont="0" applyFill="0" applyBorder="0" applyAlignment="0" applyProtection="0"/>
    <xf numFmtId="188" fontId="1"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75"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0" fontId="27"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89" fontId="15" fillId="0" borderId="0" applyFont="0" applyFill="0" applyBorder="0" applyAlignment="0" applyProtection="0"/>
    <xf numFmtId="175" fontId="11" fillId="0" borderId="0" applyNumberFormat="0" applyFill="0" applyBorder="0" applyAlignment="0" applyProtection="0"/>
    <xf numFmtId="175" fontId="43" fillId="0" borderId="0" applyNumberFormat="0" applyFill="0" applyBorder="0" applyAlignment="0" applyProtection="0"/>
    <xf numFmtId="0" fontId="11" fillId="0" borderId="0" applyNumberFormat="0" applyFill="0" applyBorder="0" applyAlignment="0" applyProtection="0"/>
    <xf numFmtId="175" fontId="43" fillId="0" borderId="0" applyNumberFormat="0" applyFill="0" applyBorder="0" applyAlignment="0" applyProtection="0"/>
    <xf numFmtId="175" fontId="43" fillId="0" borderId="0" applyNumberFormat="0" applyFill="0" applyBorder="0" applyAlignment="0" applyProtection="0"/>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5" fillId="0" borderId="0">
      <protection locked="0"/>
    </xf>
    <xf numFmtId="179" fontId="15" fillId="0" borderId="0">
      <protection locked="0"/>
    </xf>
    <xf numFmtId="179" fontId="15" fillId="0" borderId="0">
      <protection locked="0"/>
    </xf>
    <xf numFmtId="0" fontId="19" fillId="0" borderId="0">
      <protection locked="0"/>
    </xf>
    <xf numFmtId="175" fontId="19" fillId="0" borderId="0">
      <protection locked="0"/>
    </xf>
    <xf numFmtId="175" fontId="43" fillId="0" borderId="0">
      <protection locked="0"/>
    </xf>
    <xf numFmtId="175" fontId="19" fillId="0" borderId="0">
      <protection locked="0"/>
    </xf>
    <xf numFmtId="0" fontId="15" fillId="0" borderId="0">
      <protection locked="0"/>
    </xf>
    <xf numFmtId="0" fontId="15" fillId="0" borderId="0">
      <protection locked="0"/>
    </xf>
    <xf numFmtId="179" fontId="19" fillId="0" borderId="0">
      <protection locked="0"/>
    </xf>
    <xf numFmtId="175" fontId="19" fillId="0" borderId="0">
      <protection locked="0"/>
    </xf>
    <xf numFmtId="0" fontId="15" fillId="0" borderId="0">
      <protection locked="0"/>
    </xf>
    <xf numFmtId="179" fontId="19" fillId="0" borderId="0">
      <protection locked="0"/>
    </xf>
    <xf numFmtId="0"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179" fontId="19" fillId="0" borderId="0">
      <protection locked="0"/>
    </xf>
    <xf numFmtId="2" fontId="15" fillId="0" borderId="0" applyFill="0" applyBorder="0" applyAlignment="0" applyProtection="0"/>
    <xf numFmtId="2" fontId="43"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43" fillId="0" borderId="0" applyFill="0" applyBorder="0" applyAlignment="0" applyProtection="0"/>
    <xf numFmtId="2" fontId="43"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43" fillId="0" borderId="0" applyFill="0" applyBorder="0" applyAlignment="0" applyProtection="0"/>
    <xf numFmtId="2" fontId="43"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43" fillId="0" borderId="0" applyFill="0" applyBorder="0" applyAlignment="0" applyProtection="0"/>
    <xf numFmtId="2" fontId="27" fillId="0" borderId="0" applyFill="0" applyBorder="0" applyAlignment="0" applyProtection="0"/>
    <xf numFmtId="2" fontId="27" fillId="0" borderId="0" applyFill="0" applyBorder="0" applyAlignment="0" applyProtection="0"/>
    <xf numFmtId="2" fontId="43" fillId="0" borderId="0" applyFill="0" applyBorder="0" applyAlignment="0" applyProtection="0"/>
    <xf numFmtId="2" fontId="15" fillId="0" borderId="0" applyFill="0" applyBorder="0" applyAlignment="0" applyProtection="0"/>
    <xf numFmtId="2" fontId="43" fillId="0" borderId="0" applyFill="0" applyBorder="0" applyAlignment="0" applyProtection="0"/>
    <xf numFmtId="2" fontId="43" fillId="0" borderId="0" applyFill="0" applyBorder="0" applyAlignment="0" applyProtection="0"/>
    <xf numFmtId="0" fontId="5" fillId="6" borderId="0" applyNumberFormat="0" applyBorder="0" applyAlignment="0" applyProtection="0"/>
    <xf numFmtId="175" fontId="43" fillId="6" borderId="0" applyNumberFormat="0" applyBorder="0" applyAlignment="0" applyProtection="0"/>
    <xf numFmtId="0" fontId="5" fillId="6" borderId="0" applyNumberFormat="0" applyBorder="0" applyAlignment="0" applyProtection="0"/>
    <xf numFmtId="175" fontId="43" fillId="6" borderId="0" applyNumberFormat="0" applyBorder="0" applyAlignment="0" applyProtection="0"/>
    <xf numFmtId="175" fontId="43" fillId="6" borderId="0" applyNumberFormat="0" applyBorder="0" applyAlignment="0" applyProtection="0"/>
    <xf numFmtId="0" fontId="2" fillId="0" borderId="8" applyNumberFormat="0" applyFill="0" applyAlignment="0" applyProtection="0"/>
    <xf numFmtId="175" fontId="43" fillId="0" borderId="8" applyNumberFormat="0" applyFill="0" applyAlignment="0" applyProtection="0"/>
    <xf numFmtId="175" fontId="39" fillId="0" borderId="0" applyNumberFormat="0" applyFill="0" applyBorder="0" applyAlignment="0" applyProtection="0"/>
    <xf numFmtId="175" fontId="2" fillId="0" borderId="8" applyNumberFormat="0" applyFill="0" applyAlignment="0" applyProtection="0"/>
    <xf numFmtId="175" fontId="2" fillId="0" borderId="8" applyNumberFormat="0" applyFill="0" applyAlignment="0" applyProtection="0"/>
    <xf numFmtId="175" fontId="39" fillId="0" borderId="0" applyNumberFormat="0" applyFill="0" applyBorder="0" applyAlignment="0" applyProtection="0"/>
    <xf numFmtId="175" fontId="43" fillId="0" borderId="8" applyNumberFormat="0" applyFill="0" applyAlignment="0" applyProtection="0"/>
    <xf numFmtId="175" fontId="43" fillId="0" borderId="0" applyNumberFormat="0" applyFill="0" applyBorder="0" applyAlignment="0" applyProtection="0"/>
    <xf numFmtId="0" fontId="39" fillId="0" borderId="0" applyNumberFormat="0" applyFill="0" applyBorder="0" applyAlignment="0" applyProtection="0"/>
    <xf numFmtId="0" fontId="2" fillId="0" borderId="8" applyNumberFormat="0" applyFill="0" applyAlignment="0" applyProtection="0"/>
    <xf numFmtId="175" fontId="43" fillId="0" borderId="0" applyNumberFormat="0" applyFill="0" applyBorder="0" applyAlignment="0" applyProtection="0"/>
    <xf numFmtId="175" fontId="43" fillId="0" borderId="0" applyNumberFormat="0" applyFill="0" applyBorder="0" applyAlignment="0" applyProtection="0"/>
    <xf numFmtId="175" fontId="43" fillId="0" borderId="9" applyNumberFormat="0" applyFill="0" applyAlignment="0" applyProtection="0"/>
    <xf numFmtId="175" fontId="40" fillId="0" borderId="0" applyNumberFormat="0" applyFill="0" applyBorder="0" applyAlignment="0" applyProtection="0"/>
    <xf numFmtId="175" fontId="3" fillId="0" borderId="9" applyNumberFormat="0" applyFill="0" applyAlignment="0" applyProtection="0"/>
    <xf numFmtId="175" fontId="3" fillId="0" borderId="9" applyNumberFormat="0" applyFill="0" applyAlignment="0" applyProtection="0"/>
    <xf numFmtId="175" fontId="40" fillId="0" borderId="0" applyNumberFormat="0" applyFill="0" applyBorder="0" applyAlignment="0" applyProtection="0"/>
    <xf numFmtId="175" fontId="43" fillId="0" borderId="9" applyNumberFormat="0" applyFill="0" applyAlignment="0" applyProtection="0"/>
    <xf numFmtId="175" fontId="43" fillId="0" borderId="0" applyNumberFormat="0" applyFill="0" applyBorder="0" applyAlignment="0" applyProtection="0"/>
    <xf numFmtId="0" fontId="40" fillId="0" borderId="0" applyNumberFormat="0" applyFill="0" applyBorder="0" applyAlignment="0" applyProtection="0"/>
    <xf numFmtId="0" fontId="3" fillId="0" borderId="9" applyNumberFormat="0" applyFill="0" applyAlignment="0" applyProtection="0"/>
    <xf numFmtId="175" fontId="43" fillId="0" borderId="0" applyNumberFormat="0" applyFill="0" applyBorder="0" applyAlignment="0" applyProtection="0"/>
    <xf numFmtId="175" fontId="43" fillId="0" borderId="0" applyNumberFormat="0" applyFill="0" applyBorder="0" applyAlignment="0" applyProtection="0"/>
    <xf numFmtId="175" fontId="4" fillId="0" borderId="10" applyNumberFormat="0" applyFill="0" applyAlignment="0" applyProtection="0"/>
    <xf numFmtId="175" fontId="43" fillId="0" borderId="10" applyNumberFormat="0" applyFill="0" applyAlignment="0" applyProtection="0"/>
    <xf numFmtId="0" fontId="4" fillId="0" borderId="10" applyNumberFormat="0" applyFill="0" applyAlignment="0" applyProtection="0"/>
    <xf numFmtId="175" fontId="43" fillId="0" borderId="10" applyNumberFormat="0" applyFill="0" applyAlignment="0" applyProtection="0"/>
    <xf numFmtId="175" fontId="43" fillId="0" borderId="10" applyNumberFormat="0" applyFill="0" applyAlignment="0" applyProtection="0"/>
    <xf numFmtId="0" fontId="4" fillId="0" borderId="0" applyNumberFormat="0" applyFill="0" applyBorder="0" applyAlignment="0" applyProtection="0"/>
    <xf numFmtId="175" fontId="43" fillId="0" borderId="0" applyNumberFormat="0" applyFill="0" applyBorder="0" applyAlignment="0" applyProtection="0"/>
    <xf numFmtId="0" fontId="4" fillId="0" borderId="0" applyNumberFormat="0" applyFill="0" applyBorder="0" applyAlignment="0" applyProtection="0"/>
    <xf numFmtId="175" fontId="43" fillId="0" borderId="0" applyNumberFormat="0" applyFill="0" applyBorder="0" applyAlignment="0" applyProtection="0"/>
    <xf numFmtId="175" fontId="43"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8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41" fillId="39" borderId="0" applyNumberFormat="0" applyBorder="0" applyAlignment="0" applyProtection="0"/>
    <xf numFmtId="0" fontId="6" fillId="5" borderId="0" applyNumberFormat="0" applyBorder="0" applyAlignment="0" applyProtection="0"/>
    <xf numFmtId="179" fontId="6" fillId="5" borderId="0" applyNumberFormat="0" applyBorder="0" applyAlignment="0" applyProtection="0"/>
    <xf numFmtId="180" fontId="6" fillId="5" borderId="0" applyNumberFormat="0" applyBorder="0" applyAlignment="0" applyProtection="0"/>
    <xf numFmtId="180" fontId="6" fillId="5" borderId="0" applyNumberFormat="0" applyBorder="0" applyAlignment="0" applyProtection="0"/>
    <xf numFmtId="180" fontId="6" fillId="5" borderId="0" applyNumberFormat="0" applyBorder="0" applyAlignment="0" applyProtection="0"/>
    <xf numFmtId="180" fontId="6" fillId="5" borderId="0" applyNumberFormat="0" applyBorder="0" applyAlignment="0" applyProtection="0"/>
    <xf numFmtId="18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7" fillId="9" borderId="3" applyNumberFormat="0" applyAlignment="0" applyProtection="0"/>
    <xf numFmtId="175" fontId="43" fillId="9" borderId="3" applyNumberFormat="0" applyAlignment="0" applyProtection="0"/>
    <xf numFmtId="0" fontId="7" fillId="9" borderId="3" applyNumberFormat="0" applyAlignment="0" applyProtection="0"/>
    <xf numFmtId="175" fontId="43" fillId="9" borderId="3" applyNumberFormat="0" applyAlignment="0" applyProtection="0"/>
    <xf numFmtId="175" fontId="43" fillId="9" borderId="3" applyNumberFormat="0" applyAlignment="0" applyProtection="0"/>
    <xf numFmtId="0" fontId="42" fillId="0" borderId="0" applyNumberFormat="0" applyFill="0" applyBorder="0" applyAlignment="0">
      <protection locked="0"/>
    </xf>
    <xf numFmtId="0" fontId="9" fillId="0" borderId="6" applyNumberFormat="0" applyFill="0" applyAlignment="0" applyProtection="0"/>
    <xf numFmtId="175" fontId="43" fillId="0" borderId="6" applyNumberFormat="0" applyFill="0" applyAlignment="0" applyProtection="0"/>
    <xf numFmtId="0" fontId="9" fillId="0" borderId="6" applyNumberFormat="0" applyFill="0" applyAlignment="0" applyProtection="0"/>
    <xf numFmtId="175" fontId="43" fillId="0" borderId="6" applyNumberFormat="0" applyFill="0" applyAlignment="0" applyProtection="0"/>
    <xf numFmtId="175" fontId="43" fillId="0" borderId="6" applyNumberFormat="0" applyFill="0" applyAlignment="0" applyProtection="0"/>
    <xf numFmtId="41" fontId="15" fillId="0" borderId="0" applyFont="0" applyFill="0" applyBorder="0" applyAlignment="0" applyProtection="0"/>
    <xf numFmtId="173"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72"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73" fontId="15" fillId="0" borderId="0" applyFont="0" applyFill="0" applyBorder="0" applyAlignment="0" applyProtection="0"/>
    <xf numFmtId="190"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90"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7" fillId="85"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15" fillId="0" borderId="0" applyFont="0" applyFill="0" applyBorder="0" applyAlignment="0" applyProtection="0"/>
    <xf numFmtId="41" fontId="43" fillId="0" borderId="0" applyFont="0" applyFill="0" applyBorder="0" applyAlignment="0" applyProtection="0"/>
    <xf numFmtId="189" fontId="56" fillId="0" borderId="0" applyFont="0" applyFill="0" applyBorder="0" applyAlignment="0" applyProtection="0"/>
    <xf numFmtId="9" fontId="15" fillId="0" borderId="0" applyFont="0" applyFill="0" applyBorder="0" applyAlignment="0" applyProtection="0"/>
  </cellStyleXfs>
  <cellXfs count="125">
    <xf numFmtId="0" fontId="0" fillId="0" borderId="0" xfId="0"/>
    <xf numFmtId="3" fontId="48" fillId="81" borderId="11" xfId="4907" applyNumberFormat="1" applyFont="1" applyFill="1" applyBorder="1" applyProtection="1">
      <protection hidden="1"/>
    </xf>
    <xf numFmtId="0" fontId="49" fillId="81" borderId="11" xfId="4907" applyFont="1" applyFill="1" applyBorder="1" applyAlignment="1" applyProtection="1">
      <alignment horizontal="center"/>
      <protection hidden="1"/>
    </xf>
    <xf numFmtId="0" fontId="48" fillId="81" borderId="11" xfId="4907" applyFont="1" applyFill="1" applyBorder="1" applyProtection="1">
      <protection hidden="1"/>
    </xf>
    <xf numFmtId="3" fontId="49" fillId="81" borderId="0" xfId="7308" applyNumberFormat="1" applyFont="1" applyFill="1" applyProtection="1">
      <protection hidden="1"/>
    </xf>
    <xf numFmtId="3" fontId="49" fillId="81" borderId="0" xfId="4907" applyNumberFormat="1" applyFont="1" applyFill="1" applyProtection="1">
      <protection hidden="1"/>
    </xf>
    <xf numFmtId="0" fontId="49" fillId="81" borderId="0" xfId="4907" applyFont="1" applyFill="1" applyAlignment="1" applyProtection="1">
      <alignment horizontal="left" indent="1"/>
      <protection hidden="1"/>
    </xf>
    <xf numFmtId="0" fontId="48" fillId="81" borderId="0" xfId="7308" applyNumberFormat="1" applyFont="1" applyFill="1" applyBorder="1" applyAlignment="1" applyProtection="1">
      <alignment horizontal="right"/>
      <protection hidden="1"/>
    </xf>
    <xf numFmtId="0" fontId="48" fillId="81" borderId="0" xfId="4907" applyNumberFormat="1" applyFont="1" applyFill="1" applyBorder="1" applyAlignment="1" applyProtection="1">
      <alignment horizontal="right"/>
      <protection hidden="1"/>
    </xf>
    <xf numFmtId="3" fontId="48" fillId="81" borderId="0" xfId="4907" quotePrefix="1" applyNumberFormat="1" applyFont="1" applyFill="1" applyBorder="1" applyAlignment="1" applyProtection="1">
      <alignment horizontal="right"/>
      <protection hidden="1"/>
    </xf>
    <xf numFmtId="3" fontId="48" fillId="81" borderId="0" xfId="4907" applyNumberFormat="1" applyFont="1" applyFill="1" applyBorder="1" applyAlignment="1" applyProtection="1">
      <alignment horizontal="right"/>
      <protection hidden="1"/>
    </xf>
    <xf numFmtId="0" fontId="49" fillId="81" borderId="0" xfId="4907" applyFont="1" applyFill="1" applyBorder="1" applyAlignment="1" applyProtection="1">
      <alignment horizontal="center"/>
      <protection hidden="1"/>
    </xf>
    <xf numFmtId="0" fontId="48" fillId="81" borderId="0" xfId="4907" applyFont="1" applyFill="1" applyBorder="1" applyProtection="1">
      <protection hidden="1"/>
    </xf>
    <xf numFmtId="0" fontId="51" fillId="83" borderId="15" xfId="7308" applyNumberFormat="1" applyFont="1" applyFill="1" applyBorder="1" applyAlignment="1" applyProtection="1">
      <alignment horizontal="right"/>
      <protection hidden="1"/>
    </xf>
    <xf numFmtId="3" fontId="51" fillId="82" borderId="15" xfId="7308" applyNumberFormat="1" applyFont="1" applyFill="1" applyBorder="1" applyAlignment="1" applyProtection="1">
      <alignment horizontal="right"/>
      <protection hidden="1"/>
    </xf>
    <xf numFmtId="0" fontId="51" fillId="83" borderId="15" xfId="4907" applyNumberFormat="1" applyFont="1" applyFill="1" applyBorder="1" applyAlignment="1" applyProtection="1">
      <alignment horizontal="right"/>
      <protection hidden="1"/>
    </xf>
    <xf numFmtId="3" fontId="51" fillId="83" borderId="15" xfId="4907" applyNumberFormat="1" applyFont="1" applyFill="1" applyBorder="1" applyAlignment="1" applyProtection="1">
      <alignment horizontal="right"/>
      <protection hidden="1"/>
    </xf>
    <xf numFmtId="0" fontId="51" fillId="82" borderId="15" xfId="4907" applyFont="1" applyFill="1" applyBorder="1" applyAlignment="1" applyProtection="1">
      <alignment horizontal="center"/>
      <protection hidden="1"/>
    </xf>
    <xf numFmtId="0" fontId="48" fillId="81" borderId="0" xfId="6161" applyFont="1" applyFill="1"/>
    <xf numFmtId="0" fontId="49" fillId="81" borderId="0" xfId="4907" applyFont="1" applyFill="1" applyProtection="1">
      <protection hidden="1"/>
    </xf>
    <xf numFmtId="0" fontId="49" fillId="81" borderId="0" xfId="7308" applyFont="1" applyFill="1" applyProtection="1">
      <protection hidden="1"/>
    </xf>
    <xf numFmtId="3" fontId="51" fillId="82" borderId="15" xfId="4907" quotePrefix="1" applyNumberFormat="1" applyFont="1" applyFill="1" applyBorder="1" applyAlignment="1" applyProtection="1">
      <alignment horizontal="right"/>
      <protection hidden="1"/>
    </xf>
    <xf numFmtId="3" fontId="51" fillId="82" borderId="15" xfId="4907" applyNumberFormat="1" applyFont="1" applyFill="1" applyBorder="1" applyAlignment="1" applyProtection="1">
      <alignment horizontal="right"/>
      <protection hidden="1"/>
    </xf>
    <xf numFmtId="0" fontId="49" fillId="81" borderId="0" xfId="4907" applyFont="1" applyFill="1" applyAlignment="1" applyProtection="1">
      <alignment horizontal="center"/>
      <protection hidden="1"/>
    </xf>
    <xf numFmtId="0" fontId="49" fillId="81" borderId="0" xfId="1101" applyFont="1" applyFill="1"/>
    <xf numFmtId="0" fontId="49" fillId="81" borderId="0" xfId="6161" applyFont="1" applyFill="1" applyAlignment="1">
      <alignment horizontal="center"/>
    </xf>
    <xf numFmtId="0" fontId="49" fillId="81" borderId="0" xfId="6161" applyFont="1" applyFill="1"/>
    <xf numFmtId="0" fontId="48" fillId="81" borderId="0" xfId="6313" applyFont="1" applyFill="1" applyProtection="1">
      <protection hidden="1"/>
    </xf>
    <xf numFmtId="167" fontId="49" fillId="81" borderId="0" xfId="6313" applyNumberFormat="1" applyFont="1" applyFill="1" applyBorder="1" applyAlignment="1" applyProtection="1">
      <alignment horizontal="left"/>
      <protection hidden="1"/>
    </xf>
    <xf numFmtId="0" fontId="50" fillId="0" borderId="0" xfId="5988" applyFont="1" applyAlignment="1">
      <alignment vertical="center"/>
    </xf>
    <xf numFmtId="3" fontId="16" fillId="81" borderId="0" xfId="6313" applyNumberFormat="1" applyFont="1" applyFill="1" applyAlignment="1" applyProtection="1">
      <alignment horizontal="right"/>
      <protection hidden="1"/>
    </xf>
    <xf numFmtId="3" fontId="48" fillId="81" borderId="11" xfId="7308" applyNumberFormat="1" applyFont="1" applyFill="1" applyBorder="1" applyProtection="1">
      <protection hidden="1"/>
    </xf>
    <xf numFmtId="0" fontId="43" fillId="81" borderId="0" xfId="8447" applyFill="1"/>
    <xf numFmtId="0" fontId="48" fillId="81" borderId="2" xfId="4907" applyFont="1" applyFill="1" applyBorder="1" applyProtection="1">
      <protection hidden="1"/>
    </xf>
    <xf numFmtId="0" fontId="49" fillId="81" borderId="2" xfId="4907" applyFont="1" applyFill="1" applyBorder="1" applyAlignment="1" applyProtection="1">
      <alignment horizontal="center"/>
      <protection hidden="1"/>
    </xf>
    <xf numFmtId="3" fontId="49" fillId="81" borderId="2" xfId="4907" applyNumberFormat="1" applyFont="1" applyFill="1" applyBorder="1" applyProtection="1">
      <protection hidden="1"/>
    </xf>
    <xf numFmtId="3" fontId="49" fillId="81" borderId="2" xfId="7308" applyNumberFormat="1" applyFont="1" applyFill="1" applyBorder="1" applyProtection="1">
      <protection hidden="1"/>
    </xf>
    <xf numFmtId="3" fontId="48" fillId="81" borderId="11" xfId="4907" applyNumberFormat="1" applyFont="1" applyFill="1" applyBorder="1" applyAlignment="1" applyProtection="1">
      <alignment horizontal="right"/>
      <protection hidden="1"/>
    </xf>
    <xf numFmtId="3" fontId="48" fillId="81" borderId="11" xfId="7308" applyNumberFormat="1" applyFont="1" applyFill="1" applyBorder="1" applyAlignment="1" applyProtection="1">
      <alignment horizontal="right"/>
      <protection hidden="1"/>
    </xf>
    <xf numFmtId="0" fontId="48" fillId="81" borderId="12" xfId="4907" applyFont="1" applyFill="1" applyBorder="1" applyProtection="1">
      <protection hidden="1"/>
    </xf>
    <xf numFmtId="0" fontId="49" fillId="81" borderId="12" xfId="4907" applyFont="1" applyFill="1" applyBorder="1" applyAlignment="1" applyProtection="1">
      <alignment horizontal="center"/>
      <protection hidden="1"/>
    </xf>
    <xf numFmtId="3" fontId="48" fillId="81" borderId="12" xfId="4907" applyNumberFormat="1" applyFont="1" applyFill="1" applyBorder="1" applyProtection="1">
      <protection hidden="1"/>
    </xf>
    <xf numFmtId="3" fontId="48" fillId="81" borderId="12" xfId="7308" applyNumberFormat="1" applyFont="1" applyFill="1" applyBorder="1" applyProtection="1">
      <protection hidden="1"/>
    </xf>
    <xf numFmtId="0" fontId="52" fillId="81" borderId="0" xfId="4907" applyFont="1" applyFill="1" applyAlignment="1" applyProtection="1">
      <alignment horizontal="left" indent="1"/>
      <protection hidden="1"/>
    </xf>
    <xf numFmtId="0" fontId="53" fillId="81" borderId="0" xfId="4907" applyFont="1" applyFill="1" applyAlignment="1" applyProtection="1">
      <alignment horizontal="center"/>
      <protection hidden="1"/>
    </xf>
    <xf numFmtId="168" fontId="52" fillId="81" borderId="0" xfId="6410" applyNumberFormat="1" applyFont="1" applyFill="1" applyProtection="1">
      <protection hidden="1"/>
    </xf>
    <xf numFmtId="168" fontId="52" fillId="81" borderId="0" xfId="8448" applyNumberFormat="1" applyFont="1" applyFill="1" applyProtection="1">
      <protection hidden="1"/>
    </xf>
    <xf numFmtId="168" fontId="49" fillId="81" borderId="0" xfId="8447" applyNumberFormat="1" applyFont="1" applyFill="1" applyProtection="1">
      <protection hidden="1"/>
    </xf>
    <xf numFmtId="3" fontId="48" fillId="81" borderId="0" xfId="4907" applyNumberFormat="1" applyFont="1" applyFill="1" applyBorder="1" applyProtection="1">
      <protection hidden="1"/>
    </xf>
    <xf numFmtId="3" fontId="48" fillId="81" borderId="0" xfId="7308" applyNumberFormat="1" applyFont="1" applyFill="1" applyBorder="1" applyProtection="1">
      <protection hidden="1"/>
    </xf>
    <xf numFmtId="168" fontId="52" fillId="81" borderId="0" xfId="4907" applyNumberFormat="1" applyFont="1" applyFill="1" applyProtection="1">
      <protection hidden="1"/>
    </xf>
    <xf numFmtId="168" fontId="52" fillId="81" borderId="0" xfId="7308" applyNumberFormat="1" applyFont="1" applyFill="1" applyProtection="1">
      <protection hidden="1"/>
    </xf>
    <xf numFmtId="0" fontId="54" fillId="0" borderId="0" xfId="6161" applyFont="1" applyAlignment="1">
      <alignment vertical="center"/>
    </xf>
    <xf numFmtId="49" fontId="48" fillId="81" borderId="2" xfId="6161" applyNumberFormat="1" applyFont="1" applyFill="1" applyBorder="1" applyAlignment="1">
      <alignment horizontal="left" vertical="center"/>
    </xf>
    <xf numFmtId="0" fontId="54" fillId="81" borderId="2" xfId="6161" applyFont="1" applyFill="1" applyBorder="1"/>
    <xf numFmtId="49" fontId="49" fillId="81" borderId="2" xfId="6161" applyNumberFormat="1" applyFont="1" applyFill="1" applyBorder="1" applyAlignment="1">
      <alignment horizontal="center" vertical="center"/>
    </xf>
    <xf numFmtId="3" fontId="48" fillId="81" borderId="2" xfId="4907" applyNumberFormat="1" applyFont="1" applyFill="1" applyBorder="1" applyAlignment="1" applyProtection="1">
      <alignment horizontal="right"/>
      <protection hidden="1"/>
    </xf>
    <xf numFmtId="3" fontId="48" fillId="81" borderId="2" xfId="4907" quotePrefix="1" applyNumberFormat="1" applyFont="1" applyFill="1" applyBorder="1" applyAlignment="1" applyProtection="1">
      <alignment horizontal="right"/>
      <protection hidden="1"/>
    </xf>
    <xf numFmtId="0" fontId="48" fillId="81" borderId="2" xfId="4907" applyNumberFormat="1" applyFont="1" applyFill="1" applyBorder="1" applyAlignment="1" applyProtection="1">
      <alignment horizontal="right"/>
      <protection hidden="1"/>
    </xf>
    <xf numFmtId="0" fontId="54" fillId="81" borderId="0" xfId="6161" applyFont="1" applyFill="1" applyBorder="1"/>
    <xf numFmtId="0" fontId="48" fillId="81" borderId="2" xfId="7308" applyNumberFormat="1" applyFont="1" applyFill="1" applyBorder="1" applyAlignment="1" applyProtection="1">
      <alignment horizontal="right"/>
      <protection hidden="1"/>
    </xf>
    <xf numFmtId="49" fontId="49" fillId="81" borderId="0" xfId="6161" applyNumberFormat="1" applyFont="1" applyFill="1" applyBorder="1" applyAlignment="1">
      <alignment horizontal="left" vertical="center"/>
    </xf>
    <xf numFmtId="49" fontId="49" fillId="81" borderId="0" xfId="6161" applyNumberFormat="1" applyFont="1" applyFill="1" applyBorder="1" applyAlignment="1">
      <alignment horizontal="center" vertical="center"/>
    </xf>
    <xf numFmtId="3" fontId="49" fillId="81" borderId="0" xfId="6161" applyNumberFormat="1" applyFont="1" applyFill="1" applyBorder="1"/>
    <xf numFmtId="170" fontId="49" fillId="81" borderId="0" xfId="6161" applyNumberFormat="1" applyFont="1" applyFill="1" applyBorder="1"/>
    <xf numFmtId="3" fontId="54" fillId="81" borderId="0" xfId="6161" applyNumberFormat="1" applyFont="1" applyFill="1" applyBorder="1"/>
    <xf numFmtId="3" fontId="49" fillId="81" borderId="0" xfId="1101" applyNumberFormat="1" applyFont="1" applyFill="1" applyBorder="1"/>
    <xf numFmtId="3" fontId="49" fillId="81" borderId="0" xfId="1101" applyNumberFormat="1" applyFont="1" applyFill="1" applyBorder="1" applyAlignment="1">
      <alignment wrapText="1"/>
    </xf>
    <xf numFmtId="168" fontId="49" fillId="81" borderId="0" xfId="6161" applyNumberFormat="1" applyFont="1" applyFill="1" applyBorder="1"/>
    <xf numFmtId="168" fontId="49" fillId="81" borderId="0" xfId="1101" applyNumberFormat="1" applyFont="1" applyFill="1" applyBorder="1"/>
    <xf numFmtId="169" fontId="54" fillId="81" borderId="0" xfId="6161" applyNumberFormat="1" applyFont="1" applyFill="1" applyBorder="1"/>
    <xf numFmtId="169" fontId="54" fillId="81" borderId="0" xfId="1101" applyNumberFormat="1" applyFont="1" applyFill="1" applyBorder="1"/>
    <xf numFmtId="0" fontId="49" fillId="81" borderId="0" xfId="6161" applyFont="1" applyFill="1" applyBorder="1"/>
    <xf numFmtId="168" fontId="54" fillId="81" borderId="0" xfId="6161" applyNumberFormat="1" applyFont="1" applyFill="1" applyBorder="1"/>
    <xf numFmtId="168" fontId="54" fillId="81" borderId="0" xfId="1101" applyNumberFormat="1" applyFont="1" applyFill="1" applyBorder="1"/>
    <xf numFmtId="49" fontId="48" fillId="84" borderId="0" xfId="6161" applyNumberFormat="1" applyFont="1" applyFill="1" applyBorder="1" applyAlignment="1">
      <alignment horizontal="left" vertical="center"/>
    </xf>
    <xf numFmtId="49" fontId="49" fillId="84" borderId="0" xfId="6161" applyNumberFormat="1" applyFont="1" applyFill="1" applyBorder="1" applyAlignment="1">
      <alignment horizontal="center" vertical="center"/>
    </xf>
    <xf numFmtId="0" fontId="49" fillId="84" borderId="0" xfId="6161" applyFont="1" applyFill="1" applyBorder="1"/>
    <xf numFmtId="0" fontId="54" fillId="84" borderId="0" xfId="6161" applyFont="1" applyFill="1" applyBorder="1"/>
    <xf numFmtId="168" fontId="54" fillId="84" borderId="0" xfId="6161" applyNumberFormat="1" applyFont="1" applyFill="1" applyBorder="1"/>
    <xf numFmtId="168" fontId="49" fillId="84" borderId="0" xfId="6161" applyNumberFormat="1" applyFont="1" applyFill="1" applyBorder="1"/>
    <xf numFmtId="3" fontId="54" fillId="84" borderId="0" xfId="6161" applyNumberFormat="1" applyFont="1" applyFill="1" applyBorder="1"/>
    <xf numFmtId="3" fontId="54" fillId="84" borderId="0" xfId="1101" applyNumberFormat="1" applyFont="1" applyFill="1" applyBorder="1"/>
    <xf numFmtId="168" fontId="49" fillId="84" borderId="0" xfId="1101" applyNumberFormat="1" applyFont="1" applyFill="1" applyBorder="1"/>
    <xf numFmtId="49" fontId="49" fillId="84" borderId="0" xfId="6161" applyNumberFormat="1" applyFont="1" applyFill="1" applyBorder="1" applyAlignment="1">
      <alignment horizontal="left" vertical="center"/>
    </xf>
    <xf numFmtId="3" fontId="49" fillId="84" borderId="0" xfId="6161" applyNumberFormat="1" applyFont="1" applyFill="1" applyBorder="1"/>
    <xf numFmtId="41" fontId="54" fillId="84" borderId="0" xfId="8449" applyFont="1" applyFill="1" applyBorder="1"/>
    <xf numFmtId="189" fontId="54" fillId="84" borderId="0" xfId="8450" applyFont="1" applyFill="1" applyBorder="1"/>
    <xf numFmtId="168" fontId="54" fillId="84" borderId="0" xfId="8447" applyNumberFormat="1" applyFont="1" applyFill="1" applyBorder="1"/>
    <xf numFmtId="168" fontId="54" fillId="84" borderId="0" xfId="8451" applyNumberFormat="1" applyFont="1" applyFill="1" applyBorder="1"/>
    <xf numFmtId="170" fontId="54" fillId="84" borderId="0" xfId="6161" applyNumberFormat="1" applyFont="1" applyFill="1" applyBorder="1"/>
    <xf numFmtId="170" fontId="49" fillId="84" borderId="0" xfId="6161" applyNumberFormat="1" applyFont="1" applyFill="1" applyBorder="1"/>
    <xf numFmtId="170" fontId="49" fillId="84" borderId="0" xfId="1101" applyNumberFormat="1" applyFont="1" applyFill="1" applyBorder="1"/>
    <xf numFmtId="0" fontId="49" fillId="84" borderId="0" xfId="1101" applyFont="1" applyFill="1" applyBorder="1"/>
    <xf numFmtId="41" fontId="49" fillId="84" borderId="0" xfId="8449" applyFont="1" applyFill="1" applyBorder="1"/>
    <xf numFmtId="189" fontId="49" fillId="84" borderId="0" xfId="8450" applyFont="1" applyFill="1" applyBorder="1"/>
    <xf numFmtId="0" fontId="54" fillId="81" borderId="0" xfId="1101" applyFont="1" applyFill="1" applyBorder="1"/>
    <xf numFmtId="3" fontId="48" fillId="81" borderId="2" xfId="7308" applyNumberFormat="1" applyFont="1" applyFill="1" applyBorder="1" applyAlignment="1" applyProtection="1">
      <alignment horizontal="right"/>
      <protection hidden="1"/>
    </xf>
    <xf numFmtId="0" fontId="49" fillId="81" borderId="0" xfId="6161" applyFont="1" applyFill="1" applyBorder="1" applyAlignment="1"/>
    <xf numFmtId="169" fontId="49" fillId="81" borderId="0" xfId="6161" applyNumberFormat="1" applyFont="1" applyFill="1" applyBorder="1"/>
    <xf numFmtId="169" fontId="49" fillId="81" borderId="0" xfId="1101" applyNumberFormat="1" applyFont="1" applyFill="1" applyBorder="1"/>
    <xf numFmtId="169" fontId="49" fillId="81" borderId="0" xfId="6161" applyNumberFormat="1" applyFont="1" applyFill="1"/>
    <xf numFmtId="169" fontId="49" fillId="81" borderId="0" xfId="1101" applyNumberFormat="1" applyFont="1" applyFill="1"/>
    <xf numFmtId="3" fontId="48" fillId="81" borderId="0" xfId="6161" applyNumberFormat="1" applyFont="1" applyFill="1"/>
    <xf numFmtId="3" fontId="48" fillId="81" borderId="0" xfId="1101" applyNumberFormat="1" applyFont="1" applyFill="1"/>
    <xf numFmtId="0" fontId="49" fillId="81" borderId="0" xfId="6161" applyFont="1" applyFill="1" applyAlignment="1">
      <alignment horizontal="left" indent="1"/>
    </xf>
    <xf numFmtId="174" fontId="55" fillId="81" borderId="0" xfId="4907" applyNumberFormat="1" applyFont="1" applyFill="1" applyBorder="1" applyAlignment="1">
      <alignment vertical="center"/>
    </xf>
    <xf numFmtId="174" fontId="55" fillId="81" borderId="0" xfId="7308" applyNumberFormat="1" applyFont="1" applyFill="1" applyBorder="1" applyAlignment="1">
      <alignment vertical="center"/>
    </xf>
    <xf numFmtId="3" fontId="48" fillId="81" borderId="0" xfId="6161" applyNumberFormat="1" applyFont="1" applyFill="1" applyBorder="1"/>
    <xf numFmtId="3" fontId="48" fillId="81" borderId="0" xfId="1101" applyNumberFormat="1" applyFont="1" applyFill="1" applyBorder="1"/>
    <xf numFmtId="3" fontId="49" fillId="81" borderId="0" xfId="6161" applyNumberFormat="1" applyFont="1" applyFill="1"/>
    <xf numFmtId="0" fontId="51" fillId="82" borderId="15" xfId="4907" applyNumberFormat="1" applyFont="1" applyFill="1" applyBorder="1" applyAlignment="1" applyProtection="1">
      <alignment horizontal="right"/>
      <protection hidden="1"/>
    </xf>
    <xf numFmtId="0" fontId="49" fillId="81" borderId="0" xfId="6161" applyFont="1" applyFill="1" applyAlignment="1">
      <alignment horizontal="left" wrapText="1" indent="1"/>
    </xf>
    <xf numFmtId="171" fontId="16" fillId="54" borderId="0" xfId="4907" applyNumberFormat="1" applyFont="1" applyFill="1" applyBorder="1" applyAlignment="1" applyProtection="1">
      <alignment horizontal="left"/>
    </xf>
    <xf numFmtId="0" fontId="48" fillId="81" borderId="0" xfId="4907" applyFont="1" applyFill="1" applyAlignment="1" applyProtection="1">
      <alignment horizontal="center"/>
      <protection hidden="1"/>
    </xf>
    <xf numFmtId="171" fontId="17" fillId="81" borderId="0" xfId="4907" applyNumberFormat="1" applyFont="1" applyFill="1"/>
    <xf numFmtId="0" fontId="48" fillId="81" borderId="0" xfId="6161" applyFont="1" applyFill="1" applyAlignment="1">
      <alignment horizontal="center"/>
    </xf>
    <xf numFmtId="0" fontId="49" fillId="81" borderId="0" xfId="1101" applyFont="1" applyFill="1" applyAlignment="1">
      <alignment horizontal="left" indent="1"/>
    </xf>
    <xf numFmtId="0" fontId="49" fillId="81" borderId="0" xfId="7308" applyFont="1" applyFill="1" applyAlignment="1" applyProtection="1">
      <alignment horizontal="center"/>
      <protection hidden="1"/>
    </xf>
    <xf numFmtId="3" fontId="49" fillId="0" borderId="0" xfId="6161" applyNumberFormat="1" applyFont="1" applyFill="1" applyBorder="1"/>
    <xf numFmtId="171" fontId="17" fillId="54" borderId="0" xfId="4907" applyNumberFormat="1" applyFont="1" applyFill="1"/>
    <xf numFmtId="3" fontId="49" fillId="81" borderId="0" xfId="1101" applyNumberFormat="1" applyFont="1" applyFill="1"/>
    <xf numFmtId="3" fontId="49" fillId="0" borderId="0" xfId="4907" applyNumberFormat="1" applyFont="1" applyFill="1" applyProtection="1">
      <protection hidden="1"/>
    </xf>
    <xf numFmtId="0" fontId="51" fillId="82" borderId="0" xfId="4907" applyFont="1" applyFill="1" applyBorder="1" applyAlignment="1" applyProtection="1">
      <alignment horizontal="left"/>
      <protection hidden="1"/>
    </xf>
    <xf numFmtId="0" fontId="51" fillId="82" borderId="14" xfId="4907" applyFont="1" applyFill="1" applyBorder="1" applyAlignment="1" applyProtection="1">
      <alignment horizontal="left"/>
      <protection hidden="1"/>
    </xf>
  </cellXfs>
  <cellStyles count="8452">
    <cellStyle name="_x000a_386grabber=M" xfId="1"/>
    <cellStyle name="_x000a_386grabber=M 2" xfId="2"/>
    <cellStyle name="_x000a_386grabber=M 2 2" xfId="3"/>
    <cellStyle name="_x000a_386grabber=M 3" xfId="4"/>
    <cellStyle name="_Column1" xfId="5"/>
    <cellStyle name="_Column1 2" xfId="6"/>
    <cellStyle name="_Column1 2 10" xfId="7"/>
    <cellStyle name="_Column1 2 11" xfId="8"/>
    <cellStyle name="_Column1 2 2" xfId="9"/>
    <cellStyle name="_Column1 2 3" xfId="10"/>
    <cellStyle name="_Column1 2 4" xfId="11"/>
    <cellStyle name="_Column1 2 5" xfId="12"/>
    <cellStyle name="_Column1 2 6" xfId="13"/>
    <cellStyle name="_Column1 2 7" xfId="14"/>
    <cellStyle name="_Column1 2 8" xfId="15"/>
    <cellStyle name="_Column1 2 9" xfId="16"/>
    <cellStyle name="_Column1 3" xfId="17"/>
    <cellStyle name="_Column1 4" xfId="18"/>
    <cellStyle name="_Column1_DOM_2009_cierre" xfId="19"/>
    <cellStyle name="_Column1_DOM_2009_cierre 2" xfId="20"/>
    <cellStyle name="_Column1_DOM_2009_cierre 3" xfId="21"/>
    <cellStyle name="_Column1_DOM_2009_cierre 4" xfId="22"/>
    <cellStyle name="_Column1_DOM_2009_cierre 5" xfId="23"/>
    <cellStyle name="_Column1_DOM_2009_cierre 6" xfId="24"/>
    <cellStyle name="_Column1_DOM_2009_cierre 7" xfId="25"/>
    <cellStyle name="_Column1_DOM_2009_cierre 8" xfId="26"/>
    <cellStyle name="_Column1_DOM_2009_cierre 9" xfId="27"/>
    <cellStyle name="_Column2" xfId="28"/>
    <cellStyle name="_Column2 2" xfId="29"/>
    <cellStyle name="_Column2 2 2" xfId="30"/>
    <cellStyle name="_Column2 2 3" xfId="31"/>
    <cellStyle name="_Column2 3" xfId="32"/>
    <cellStyle name="_Column2 4" xfId="33"/>
    <cellStyle name="_Column3" xfId="34"/>
    <cellStyle name="_Column3 2" xfId="35"/>
    <cellStyle name="_Column3 2 2" xfId="36"/>
    <cellStyle name="_Column3 2 3" xfId="37"/>
    <cellStyle name="_Column3 3" xfId="38"/>
    <cellStyle name="_Column3 4" xfId="39"/>
    <cellStyle name="_Column4" xfId="40"/>
    <cellStyle name="_Column4 2" xfId="41"/>
    <cellStyle name="_Column4 2 2" xfId="42"/>
    <cellStyle name="_Column4 2 3" xfId="43"/>
    <cellStyle name="_Column4 3" xfId="44"/>
    <cellStyle name="_Column4 4" xfId="45"/>
    <cellStyle name="_Column4_DOM_2009_cierre" xfId="46"/>
    <cellStyle name="_Column4_DOM_2009_cierre 2" xfId="47"/>
    <cellStyle name="_Column4_DOM_2009_cierre 3" xfId="48"/>
    <cellStyle name="_Column4_DOM_2009_cierre 4" xfId="49"/>
    <cellStyle name="_Column4_DOM_2009_cierre 5" xfId="50"/>
    <cellStyle name="_Column4_DOM_2009_cierre 6" xfId="51"/>
    <cellStyle name="_Column4_DOM_2009_cierre 7" xfId="52"/>
    <cellStyle name="_Column4_DOM_2009_cierre 8" xfId="53"/>
    <cellStyle name="_Column4_DOM_2009_cierre 9" xfId="54"/>
    <cellStyle name="_Column5" xfId="55"/>
    <cellStyle name="_Column5 2" xfId="56"/>
    <cellStyle name="_Column5 2 2" xfId="57"/>
    <cellStyle name="_Column5 2 3" xfId="58"/>
    <cellStyle name="_Column5 3" xfId="59"/>
    <cellStyle name="_Column5 4" xfId="60"/>
    <cellStyle name="_Column6" xfId="61"/>
    <cellStyle name="_Column6 2" xfId="62"/>
    <cellStyle name="_Column6 2 2" xfId="63"/>
    <cellStyle name="_Column6 2 3" xfId="64"/>
    <cellStyle name="_Column6 3" xfId="65"/>
    <cellStyle name="_Column6 4" xfId="66"/>
    <cellStyle name="_Column7" xfId="67"/>
    <cellStyle name="_Column7 2" xfId="68"/>
    <cellStyle name="_Column7 2 2" xfId="69"/>
    <cellStyle name="_Column7 2 3" xfId="70"/>
    <cellStyle name="_Column7 3" xfId="71"/>
    <cellStyle name="_Column7 4" xfId="72"/>
    <cellStyle name="_Data" xfId="73"/>
    <cellStyle name="_Data 10" xfId="74"/>
    <cellStyle name="_Data 2" xfId="75"/>
    <cellStyle name="_Data 2 10" xfId="76"/>
    <cellStyle name="_Data 2 2" xfId="77"/>
    <cellStyle name="_Data 2 3" xfId="78"/>
    <cellStyle name="_Data 2 4" xfId="79"/>
    <cellStyle name="_Data 2 5" xfId="80"/>
    <cellStyle name="_Data 2 6" xfId="81"/>
    <cellStyle name="_Data 2 7" xfId="82"/>
    <cellStyle name="_Data 2 8" xfId="83"/>
    <cellStyle name="_Data 2 9" xfId="84"/>
    <cellStyle name="_Data 3" xfId="85"/>
    <cellStyle name="_Data 4" xfId="86"/>
    <cellStyle name="_Data 5" xfId="87"/>
    <cellStyle name="_Data 6" xfId="88"/>
    <cellStyle name="_Data 7" xfId="89"/>
    <cellStyle name="_Data 8" xfId="90"/>
    <cellStyle name="_Data 9" xfId="91"/>
    <cellStyle name="_Data_DOM_2009_cierre" xfId="92"/>
    <cellStyle name="_Data_PERU" xfId="93"/>
    <cellStyle name="_Header" xfId="94"/>
    <cellStyle name="_Header 2" xfId="95"/>
    <cellStyle name="_Header 2 2" xfId="96"/>
    <cellStyle name="_Header 2 3" xfId="97"/>
    <cellStyle name="_Header 3" xfId="98"/>
    <cellStyle name="_Header 4" xfId="99"/>
    <cellStyle name="_Row1" xfId="100"/>
    <cellStyle name="_Row1 2" xfId="101"/>
    <cellStyle name="_Row1 2 10" xfId="102"/>
    <cellStyle name="_Row1 2 11" xfId="103"/>
    <cellStyle name="_Row1 2 2" xfId="104"/>
    <cellStyle name="_Row1 2 3" xfId="105"/>
    <cellStyle name="_Row1 2 4" xfId="106"/>
    <cellStyle name="_Row1 2 5" xfId="107"/>
    <cellStyle name="_Row1 2 6" xfId="108"/>
    <cellStyle name="_Row1 2 7" xfId="109"/>
    <cellStyle name="_Row1 2 8" xfId="110"/>
    <cellStyle name="_Row1 2 9" xfId="111"/>
    <cellStyle name="_Row1 3" xfId="112"/>
    <cellStyle name="_Row1 4" xfId="113"/>
    <cellStyle name="_Row1_DOM_2009_cierre" xfId="114"/>
    <cellStyle name="_Row1_DOM_2009_cierre 2" xfId="115"/>
    <cellStyle name="_Row1_DOM_2009_cierre 3" xfId="116"/>
    <cellStyle name="_Row1_DOM_2009_cierre 4" xfId="117"/>
    <cellStyle name="_Row1_DOM_2009_cierre 5" xfId="118"/>
    <cellStyle name="_Row1_DOM_2009_cierre 6" xfId="119"/>
    <cellStyle name="_Row1_DOM_2009_cierre 7" xfId="120"/>
    <cellStyle name="_Row1_DOM_2009_cierre 8" xfId="121"/>
    <cellStyle name="_Row1_DOM_2009_cierre 9" xfId="122"/>
    <cellStyle name="_Row2" xfId="123"/>
    <cellStyle name="_Row2 2" xfId="124"/>
    <cellStyle name="_Row2 2 2" xfId="125"/>
    <cellStyle name="_Row2 2 3" xfId="126"/>
    <cellStyle name="_Row2 3" xfId="127"/>
    <cellStyle name="_Row2 4" xfId="128"/>
    <cellStyle name="_Row3" xfId="129"/>
    <cellStyle name="_Row3 2" xfId="130"/>
    <cellStyle name="_Row3 2 2" xfId="131"/>
    <cellStyle name="_Row3 2 3" xfId="132"/>
    <cellStyle name="_Row3 3" xfId="133"/>
    <cellStyle name="_Row3 4" xfId="134"/>
    <cellStyle name="_Row4" xfId="135"/>
    <cellStyle name="_Row4 10" xfId="136"/>
    <cellStyle name="_Row4 2" xfId="137"/>
    <cellStyle name="_Row4 2 10" xfId="138"/>
    <cellStyle name="_Row4 2 2" xfId="139"/>
    <cellStyle name="_Row4 2 3" xfId="140"/>
    <cellStyle name="_Row4 2 4" xfId="141"/>
    <cellStyle name="_Row4 2 5" xfId="142"/>
    <cellStyle name="_Row4 2 6" xfId="143"/>
    <cellStyle name="_Row4 2 7" xfId="144"/>
    <cellStyle name="_Row4 2 8" xfId="145"/>
    <cellStyle name="_Row4 2 9" xfId="146"/>
    <cellStyle name="_Row4 3" xfId="147"/>
    <cellStyle name="_Row4 3 2" xfId="148"/>
    <cellStyle name="_Row4 4" xfId="149"/>
    <cellStyle name="_Row4 5" xfId="150"/>
    <cellStyle name="_Row4 6" xfId="151"/>
    <cellStyle name="_Row4 7" xfId="152"/>
    <cellStyle name="_Row4 8" xfId="153"/>
    <cellStyle name="_Row4 9" xfId="154"/>
    <cellStyle name="_Row4_DOM_2009_cierre" xfId="155"/>
    <cellStyle name="_Row4_PERU" xfId="156"/>
    <cellStyle name="_Row5" xfId="157"/>
    <cellStyle name="_Row5 2" xfId="158"/>
    <cellStyle name="_Row5 2 2" xfId="159"/>
    <cellStyle name="_Row5 2 3" xfId="160"/>
    <cellStyle name="_Row5 3" xfId="161"/>
    <cellStyle name="_Row5 4" xfId="162"/>
    <cellStyle name="_Row6" xfId="163"/>
    <cellStyle name="_Row6 2" xfId="164"/>
    <cellStyle name="_Row6 2 2" xfId="165"/>
    <cellStyle name="_Row6 2 3" xfId="166"/>
    <cellStyle name="_Row6 3" xfId="167"/>
    <cellStyle name="_Row6 4" xfId="168"/>
    <cellStyle name="_Row7" xfId="169"/>
    <cellStyle name="_Row7 2" xfId="170"/>
    <cellStyle name="_Row7 2 2" xfId="171"/>
    <cellStyle name="_Row7 2 3" xfId="172"/>
    <cellStyle name="_Row7 3" xfId="173"/>
    <cellStyle name="_Row7 4" xfId="174"/>
    <cellStyle name="£ BP" xfId="175"/>
    <cellStyle name="¥ JY" xfId="176"/>
    <cellStyle name="20% - Accent1" xfId="214"/>
    <cellStyle name="20% - Accent1 2" xfId="177"/>
    <cellStyle name="20% - Accent1 3" xfId="178"/>
    <cellStyle name="20% - Accent1 4" xfId="179"/>
    <cellStyle name="20% - Accent1 5" xfId="180"/>
    <cellStyle name="20% - Accent1 6" xfId="181"/>
    <cellStyle name="20% - Accent2" xfId="257"/>
    <cellStyle name="20% - Accent2 2" xfId="182"/>
    <cellStyle name="20% - Accent2 3" xfId="183"/>
    <cellStyle name="20% - Accent2 4" xfId="184"/>
    <cellStyle name="20% - Accent2 5" xfId="185"/>
    <cellStyle name="20% - Accent2 6" xfId="186"/>
    <cellStyle name="20% - Accent3" xfId="300"/>
    <cellStyle name="20% - Accent3 2" xfId="187"/>
    <cellStyle name="20% - Accent3 3" xfId="188"/>
    <cellStyle name="20% - Accent3 4" xfId="189"/>
    <cellStyle name="20% - Accent3 5" xfId="190"/>
    <cellStyle name="20% - Accent3 6" xfId="191"/>
    <cellStyle name="20% - Accent4" xfId="343"/>
    <cellStyle name="20% - Accent4 2" xfId="192"/>
    <cellStyle name="20% - Accent4 3" xfId="193"/>
    <cellStyle name="20% - Accent4 4" xfId="194"/>
    <cellStyle name="20% - Accent4 5" xfId="195"/>
    <cellStyle name="20% - Accent4 6" xfId="196"/>
    <cellStyle name="20% - Accent5" xfId="386"/>
    <cellStyle name="20% - Accent5 2" xfId="198"/>
    <cellStyle name="20% - Accent5 3" xfId="199"/>
    <cellStyle name="20% - Accent5 4" xfId="200"/>
    <cellStyle name="20% - Accent5 5" xfId="201"/>
    <cellStyle name="20% - Accent5 6" xfId="202"/>
    <cellStyle name="20% - Accent6" xfId="429"/>
    <cellStyle name="20% - Accent6 2" xfId="203"/>
    <cellStyle name="20% - Accent6 3" xfId="204"/>
    <cellStyle name="20% - Accent6 4" xfId="205"/>
    <cellStyle name="20% - Accent6 5" xfId="206"/>
    <cellStyle name="20% - Accent6 6" xfId="207"/>
    <cellStyle name="20% - Ênfase1 2" xfId="208"/>
    <cellStyle name="20% - Ênfase2 2" xfId="209"/>
    <cellStyle name="20% - Ênfase3 2" xfId="210"/>
    <cellStyle name="20% - Ênfase4 2" xfId="211"/>
    <cellStyle name="20% - Ênfase5 2" xfId="212"/>
    <cellStyle name="20% - Ênfase6 2" xfId="213"/>
    <cellStyle name="20% - Énfasis1 10" xfId="215"/>
    <cellStyle name="20% - Énfasis1 11" xfId="216"/>
    <cellStyle name="20% - Énfasis1 12" xfId="217"/>
    <cellStyle name="20% - Énfasis1 2" xfId="218"/>
    <cellStyle name="20% - Énfasis1 2 10" xfId="219"/>
    <cellStyle name="20% - Énfasis1 2 11" xfId="220"/>
    <cellStyle name="20% - Énfasis1 2 12" xfId="221"/>
    <cellStyle name="20% - Énfasis1 2 13" xfId="222"/>
    <cellStyle name="20% - Énfasis1 2 14" xfId="223"/>
    <cellStyle name="20% - Énfasis1 2 14 2" xfId="224"/>
    <cellStyle name="20% - Énfasis1 2 15" xfId="225"/>
    <cellStyle name="20% - Énfasis1 2 16" xfId="226"/>
    <cellStyle name="20% - Énfasis1 2 2" xfId="227"/>
    <cellStyle name="20% - Énfasis1 2 2 2" xfId="228"/>
    <cellStyle name="20% - Énfasis1 2 2 3" xfId="229"/>
    <cellStyle name="20% - Énfasis1 2 3" xfId="230"/>
    <cellStyle name="20% - Énfasis1 2 3 2" xfId="231"/>
    <cellStyle name="20% - Énfasis1 2 3 2 2" xfId="232"/>
    <cellStyle name="20% - Énfasis1 2 3 2 2 2" xfId="233"/>
    <cellStyle name="20% - Énfasis1 2 3 2 2 2 2" xfId="234"/>
    <cellStyle name="20% - Énfasis1 2 3 2 3" xfId="235"/>
    <cellStyle name="20% - Énfasis1 2 3 2 4" xfId="236"/>
    <cellStyle name="20% - Énfasis1 2 3 3" xfId="237"/>
    <cellStyle name="20% - Énfasis1 2 3 3 2" xfId="238"/>
    <cellStyle name="20% - Énfasis1 2 3 3 2 2" xfId="239"/>
    <cellStyle name="20% - Énfasis1 2 3 4" xfId="240"/>
    <cellStyle name="20% - Énfasis1 2 4" xfId="241"/>
    <cellStyle name="20% - Énfasis1 2 5" xfId="242"/>
    <cellStyle name="20% - Énfasis1 2 6" xfId="243"/>
    <cellStyle name="20% - Énfasis1 2 7" xfId="244"/>
    <cellStyle name="20% - Énfasis1 2 8" xfId="245"/>
    <cellStyle name="20% - Énfasis1 2 9" xfId="246"/>
    <cellStyle name="20% - Énfasis1 2 9 2" xfId="247"/>
    <cellStyle name="20% - Énfasis1 2 9 2 2" xfId="248"/>
    <cellStyle name="20% - Énfasis1 3" xfId="249"/>
    <cellStyle name="20% - Énfasis1 3 2" xfId="250"/>
    <cellStyle name="20% - Énfasis1 4" xfId="251"/>
    <cellStyle name="20% - Énfasis1 5" xfId="252"/>
    <cellStyle name="20% - Énfasis1 6" xfId="253"/>
    <cellStyle name="20% - Énfasis1 7" xfId="254"/>
    <cellStyle name="20% - Énfasis1 8" xfId="255"/>
    <cellStyle name="20% - Énfasis1 9" xfId="256"/>
    <cellStyle name="20% - Énfasis2 10" xfId="258"/>
    <cellStyle name="20% - Énfasis2 11" xfId="259"/>
    <cellStyle name="20% - Énfasis2 12" xfId="260"/>
    <cellStyle name="20% - Énfasis2 2" xfId="261"/>
    <cellStyle name="20% - Énfasis2 2 10" xfId="262"/>
    <cellStyle name="20% - Énfasis2 2 11" xfId="263"/>
    <cellStyle name="20% - Énfasis2 2 12" xfId="264"/>
    <cellStyle name="20% - Énfasis2 2 13" xfId="265"/>
    <cellStyle name="20% - Énfasis2 2 14" xfId="266"/>
    <cellStyle name="20% - Énfasis2 2 14 2" xfId="267"/>
    <cellStyle name="20% - Énfasis2 2 15" xfId="268"/>
    <cellStyle name="20% - Énfasis2 2 16" xfId="269"/>
    <cellStyle name="20% - Énfasis2 2 2" xfId="270"/>
    <cellStyle name="20% - Énfasis2 2 2 2" xfId="271"/>
    <cellStyle name="20% - Énfasis2 2 2 3" xfId="272"/>
    <cellStyle name="20% - Énfasis2 2 3" xfId="273"/>
    <cellStyle name="20% - Énfasis2 2 3 2" xfId="274"/>
    <cellStyle name="20% - Énfasis2 2 3 2 2" xfId="275"/>
    <cellStyle name="20% - Énfasis2 2 3 2 2 2" xfId="276"/>
    <cellStyle name="20% - Énfasis2 2 3 2 2 2 2" xfId="277"/>
    <cellStyle name="20% - Énfasis2 2 3 2 3" xfId="278"/>
    <cellStyle name="20% - Énfasis2 2 3 2 4" xfId="279"/>
    <cellStyle name="20% - Énfasis2 2 3 3" xfId="280"/>
    <cellStyle name="20% - Énfasis2 2 3 3 2" xfId="281"/>
    <cellStyle name="20% - Énfasis2 2 3 3 2 2" xfId="282"/>
    <cellStyle name="20% - Énfasis2 2 3 4" xfId="283"/>
    <cellStyle name="20% - Énfasis2 2 4" xfId="284"/>
    <cellStyle name="20% - Énfasis2 2 5" xfId="285"/>
    <cellStyle name="20% - Énfasis2 2 6" xfId="286"/>
    <cellStyle name="20% - Énfasis2 2 7" xfId="287"/>
    <cellStyle name="20% - Énfasis2 2 8" xfId="288"/>
    <cellStyle name="20% - Énfasis2 2 9" xfId="289"/>
    <cellStyle name="20% - Énfasis2 2 9 2" xfId="290"/>
    <cellStyle name="20% - Énfasis2 2 9 2 2" xfId="291"/>
    <cellStyle name="20% - Énfasis2 3" xfId="292"/>
    <cellStyle name="20% - Énfasis2 3 2" xfId="293"/>
    <cellStyle name="20% - Énfasis2 4" xfId="294"/>
    <cellStyle name="20% - Énfasis2 5" xfId="295"/>
    <cellStyle name="20% - Énfasis2 6" xfId="296"/>
    <cellStyle name="20% - Énfasis2 7" xfId="297"/>
    <cellStyle name="20% - Énfasis2 8" xfId="298"/>
    <cellStyle name="20% - Énfasis2 9" xfId="299"/>
    <cellStyle name="20% - Énfasis3 10" xfId="301"/>
    <cellStyle name="20% - Énfasis3 11" xfId="302"/>
    <cellStyle name="20% - Énfasis3 12" xfId="303"/>
    <cellStyle name="20% - Énfasis3 2" xfId="304"/>
    <cellStyle name="20% - Énfasis3 2 10" xfId="305"/>
    <cellStyle name="20% - Énfasis3 2 11" xfId="306"/>
    <cellStyle name="20% - Énfasis3 2 12" xfId="307"/>
    <cellStyle name="20% - Énfasis3 2 13" xfId="308"/>
    <cellStyle name="20% - Énfasis3 2 14" xfId="309"/>
    <cellStyle name="20% - Énfasis3 2 14 2" xfId="310"/>
    <cellStyle name="20% - Énfasis3 2 15" xfId="311"/>
    <cellStyle name="20% - Énfasis3 2 16" xfId="312"/>
    <cellStyle name="20% - Énfasis3 2 2" xfId="313"/>
    <cellStyle name="20% - Énfasis3 2 2 2" xfId="314"/>
    <cellStyle name="20% - Énfasis3 2 2 3" xfId="315"/>
    <cellStyle name="20% - Énfasis3 2 3" xfId="316"/>
    <cellStyle name="20% - Énfasis3 2 3 2" xfId="317"/>
    <cellStyle name="20% - Énfasis3 2 3 2 2" xfId="318"/>
    <cellStyle name="20% - Énfasis3 2 3 2 2 2" xfId="319"/>
    <cellStyle name="20% - Énfasis3 2 3 2 2 2 2" xfId="320"/>
    <cellStyle name="20% - Énfasis3 2 3 2 3" xfId="321"/>
    <cellStyle name="20% - Énfasis3 2 3 2 4" xfId="322"/>
    <cellStyle name="20% - Énfasis3 2 3 3" xfId="323"/>
    <cellStyle name="20% - Énfasis3 2 3 3 2" xfId="324"/>
    <cellStyle name="20% - Énfasis3 2 3 3 2 2" xfId="325"/>
    <cellStyle name="20% - Énfasis3 2 3 4" xfId="326"/>
    <cellStyle name="20% - Énfasis3 2 4" xfId="327"/>
    <cellStyle name="20% - Énfasis3 2 5" xfId="328"/>
    <cellStyle name="20% - Énfasis3 2 6" xfId="329"/>
    <cellStyle name="20% - Énfasis3 2 7" xfId="330"/>
    <cellStyle name="20% - Énfasis3 2 8" xfId="331"/>
    <cellStyle name="20% - Énfasis3 2 9" xfId="332"/>
    <cellStyle name="20% - Énfasis3 2 9 2" xfId="333"/>
    <cellStyle name="20% - Énfasis3 2 9 2 2" xfId="334"/>
    <cellStyle name="20% - Énfasis3 3" xfId="335"/>
    <cellStyle name="20% - Énfasis3 3 2" xfId="336"/>
    <cellStyle name="20% - Énfasis3 4" xfId="337"/>
    <cellStyle name="20% - Énfasis3 5" xfId="338"/>
    <cellStyle name="20% - Énfasis3 6" xfId="339"/>
    <cellStyle name="20% - Énfasis3 7" xfId="340"/>
    <cellStyle name="20% - Énfasis3 8" xfId="341"/>
    <cellStyle name="20% - Énfasis3 9" xfId="342"/>
    <cellStyle name="20% - Énfasis4 10" xfId="344"/>
    <cellStyle name="20% - Énfasis4 11" xfId="345"/>
    <cellStyle name="20% - Énfasis4 12" xfId="346"/>
    <cellStyle name="20% - Énfasis4 2" xfId="347"/>
    <cellStyle name="20% - Énfasis4 2 10" xfId="348"/>
    <cellStyle name="20% - Énfasis4 2 11" xfId="349"/>
    <cellStyle name="20% - Énfasis4 2 12" xfId="350"/>
    <cellStyle name="20% - Énfasis4 2 13" xfId="351"/>
    <cellStyle name="20% - Énfasis4 2 14" xfId="352"/>
    <cellStyle name="20% - Énfasis4 2 14 2" xfId="353"/>
    <cellStyle name="20% - Énfasis4 2 15" xfId="354"/>
    <cellStyle name="20% - Énfasis4 2 16" xfId="355"/>
    <cellStyle name="20% - Énfasis4 2 2" xfId="356"/>
    <cellStyle name="20% - Énfasis4 2 2 2" xfId="357"/>
    <cellStyle name="20% - Énfasis4 2 2 3" xfId="358"/>
    <cellStyle name="20% - Énfasis4 2 3" xfId="359"/>
    <cellStyle name="20% - Énfasis4 2 3 2" xfId="360"/>
    <cellStyle name="20% - Énfasis4 2 3 2 2" xfId="361"/>
    <cellStyle name="20% - Énfasis4 2 3 2 2 2" xfId="362"/>
    <cellStyle name="20% - Énfasis4 2 3 2 2 2 2" xfId="363"/>
    <cellStyle name="20% - Énfasis4 2 3 2 3" xfId="364"/>
    <cellStyle name="20% - Énfasis4 2 3 2 4" xfId="365"/>
    <cellStyle name="20% - Énfasis4 2 3 3" xfId="366"/>
    <cellStyle name="20% - Énfasis4 2 3 3 2" xfId="367"/>
    <cellStyle name="20% - Énfasis4 2 3 3 2 2" xfId="368"/>
    <cellStyle name="20% - Énfasis4 2 3 4" xfId="369"/>
    <cellStyle name="20% - Énfasis4 2 4" xfId="370"/>
    <cellStyle name="20% - Énfasis4 2 5" xfId="371"/>
    <cellStyle name="20% - Énfasis4 2 6" xfId="372"/>
    <cellStyle name="20% - Énfasis4 2 7" xfId="373"/>
    <cellStyle name="20% - Énfasis4 2 8" xfId="374"/>
    <cellStyle name="20% - Énfasis4 2 9" xfId="375"/>
    <cellStyle name="20% - Énfasis4 2 9 2" xfId="376"/>
    <cellStyle name="20% - Énfasis4 2 9 2 2" xfId="377"/>
    <cellStyle name="20% - Énfasis4 3" xfId="378"/>
    <cellStyle name="20% - Énfasis4 3 2" xfId="379"/>
    <cellStyle name="20% - Énfasis4 4" xfId="380"/>
    <cellStyle name="20% - Énfasis4 5" xfId="381"/>
    <cellStyle name="20% - Énfasis4 6" xfId="382"/>
    <cellStyle name="20% - Énfasis4 7" xfId="383"/>
    <cellStyle name="20% - Énfasis4 8" xfId="384"/>
    <cellStyle name="20% - Énfasis4 9" xfId="385"/>
    <cellStyle name="20% - Énfasis5 10" xfId="387"/>
    <cellStyle name="20% - Énfasis5 11" xfId="388"/>
    <cellStyle name="20% - Énfasis5 12" xfId="389"/>
    <cellStyle name="20% - Énfasis5 2" xfId="390"/>
    <cellStyle name="20% - Énfasis5 2 10" xfId="391"/>
    <cellStyle name="20% - Énfasis5 2 11" xfId="392"/>
    <cellStyle name="20% - Énfasis5 2 12" xfId="393"/>
    <cellStyle name="20% - Énfasis5 2 13" xfId="394"/>
    <cellStyle name="20% - Énfasis5 2 14" xfId="395"/>
    <cellStyle name="20% - Énfasis5 2 14 2" xfId="396"/>
    <cellStyle name="20% - Énfasis5 2 15" xfId="397"/>
    <cellStyle name="20% - Énfasis5 2 16" xfId="398"/>
    <cellStyle name="20% - Énfasis5 2 2" xfId="399"/>
    <cellStyle name="20% - Énfasis5 2 2 2" xfId="400"/>
    <cellStyle name="20% - Énfasis5 2 2 3" xfId="401"/>
    <cellStyle name="20% - Énfasis5 2 3" xfId="402"/>
    <cellStyle name="20% - Énfasis5 2 3 2" xfId="403"/>
    <cellStyle name="20% - Énfasis5 2 3 2 2" xfId="404"/>
    <cellStyle name="20% - Énfasis5 2 3 2 2 2" xfId="405"/>
    <cellStyle name="20% - Énfasis5 2 3 2 2 2 2" xfId="406"/>
    <cellStyle name="20% - Énfasis5 2 3 2 3" xfId="407"/>
    <cellStyle name="20% - Énfasis5 2 3 2 4" xfId="408"/>
    <cellStyle name="20% - Énfasis5 2 3 3" xfId="409"/>
    <cellStyle name="20% - Énfasis5 2 3 3 2" xfId="410"/>
    <cellStyle name="20% - Énfasis5 2 3 3 2 2" xfId="411"/>
    <cellStyle name="20% - Énfasis5 2 3 4" xfId="412"/>
    <cellStyle name="20% - Énfasis5 2 4" xfId="413"/>
    <cellStyle name="20% - Énfasis5 2 5" xfId="414"/>
    <cellStyle name="20% - Énfasis5 2 6" xfId="415"/>
    <cellStyle name="20% - Énfasis5 2 7" xfId="416"/>
    <cellStyle name="20% - Énfasis5 2 8" xfId="417"/>
    <cellStyle name="20% - Énfasis5 2 9" xfId="418"/>
    <cellStyle name="20% - Énfasis5 2 9 2" xfId="419"/>
    <cellStyle name="20% - Énfasis5 2 9 2 2" xfId="420"/>
    <cellStyle name="20% - Énfasis5 3" xfId="421"/>
    <cellStyle name="20% - Énfasis5 3 2" xfId="422"/>
    <cellStyle name="20% - Énfasis5 4" xfId="423"/>
    <cellStyle name="20% - Énfasis5 5" xfId="424"/>
    <cellStyle name="20% - Énfasis5 6" xfId="425"/>
    <cellStyle name="20% - Énfasis5 7" xfId="426"/>
    <cellStyle name="20% - Énfasis5 8" xfId="427"/>
    <cellStyle name="20% - Énfasis5 9" xfId="428"/>
    <cellStyle name="20% - Énfasis6 10" xfId="430"/>
    <cellStyle name="20% - Énfasis6 11" xfId="431"/>
    <cellStyle name="20% - Énfasis6 12" xfId="432"/>
    <cellStyle name="20% - Énfasis6 2" xfId="433"/>
    <cellStyle name="20% - Énfasis6 2 2" xfId="434"/>
    <cellStyle name="20% - Énfasis6 2 2 2" xfId="435"/>
    <cellStyle name="20% - Énfasis6 2 2 3" xfId="436"/>
    <cellStyle name="20% - Énfasis6 2 3" xfId="437"/>
    <cellStyle name="20% - Énfasis6 2 4" xfId="438"/>
    <cellStyle name="20% - Énfasis6 2 5" xfId="439"/>
    <cellStyle name="20% - Énfasis6 2 6" xfId="440"/>
    <cellStyle name="20% - Énfasis6 2 7" xfId="441"/>
    <cellStyle name="20% - Énfasis6 2 8" xfId="442"/>
    <cellStyle name="20% - Énfasis6 2 9" xfId="443"/>
    <cellStyle name="20% - Énfasis6 3" xfId="444"/>
    <cellStyle name="20% - Énfasis6 3 2" xfId="445"/>
    <cellStyle name="20% - Énfasis6 4" xfId="446"/>
    <cellStyle name="20% - Énfasis6 5" xfId="447"/>
    <cellStyle name="20% - Énfasis6 6" xfId="448"/>
    <cellStyle name="20% - Énfasis6 7" xfId="449"/>
    <cellStyle name="20% - Énfasis6 8" xfId="450"/>
    <cellStyle name="20% - Énfasis6 9" xfId="451"/>
    <cellStyle name="40% - Accent1" xfId="488"/>
    <cellStyle name="40% - Accent1 2" xfId="452"/>
    <cellStyle name="40% - Accent1 3" xfId="453"/>
    <cellStyle name="40% - Accent1 4" xfId="454"/>
    <cellStyle name="40% - Accent1 5" xfId="455"/>
    <cellStyle name="40% - Accent1 6" xfId="456"/>
    <cellStyle name="40% - Accent2" xfId="511"/>
    <cellStyle name="40% - Accent2 2" xfId="457"/>
    <cellStyle name="40% - Accent2 3" xfId="458"/>
    <cellStyle name="40% - Accent2 4" xfId="459"/>
    <cellStyle name="40% - Accent2 5" xfId="460"/>
    <cellStyle name="40% - Accent2 6" xfId="461"/>
    <cellStyle name="40% - Accent3" xfId="534"/>
    <cellStyle name="40% - Accent3 2" xfId="462"/>
    <cellStyle name="40% - Accent3 3" xfId="463"/>
    <cellStyle name="40% - Accent3 4" xfId="464"/>
    <cellStyle name="40% - Accent3 5" xfId="465"/>
    <cellStyle name="40% - Accent3 6" xfId="466"/>
    <cellStyle name="40% - Accent4" xfId="577"/>
    <cellStyle name="40% - Accent4 2" xfId="467"/>
    <cellStyle name="40% - Accent4 3" xfId="468"/>
    <cellStyle name="40% - Accent4 4" xfId="469"/>
    <cellStyle name="40% - Accent4 5" xfId="470"/>
    <cellStyle name="40% - Accent4 6" xfId="471"/>
    <cellStyle name="40% - Accent5" xfId="620"/>
    <cellStyle name="40% - Accent5 2" xfId="472"/>
    <cellStyle name="40% - Accent5 3" xfId="473"/>
    <cellStyle name="40% - Accent5 4" xfId="474"/>
    <cellStyle name="40% - Accent5 5" xfId="475"/>
    <cellStyle name="40% - Accent5 6" xfId="476"/>
    <cellStyle name="40% - Accent6" xfId="643"/>
    <cellStyle name="40% - Accent6 2" xfId="477"/>
    <cellStyle name="40% - Accent6 3" xfId="478"/>
    <cellStyle name="40% - Accent6 4" xfId="479"/>
    <cellStyle name="40% - Accent6 5" xfId="480"/>
    <cellStyle name="40% - Accent6 6" xfId="481"/>
    <cellStyle name="40% - Ênfase1 2" xfId="482"/>
    <cellStyle name="40% - Ênfase2 2" xfId="483"/>
    <cellStyle name="40% - Ênfase3 2" xfId="484"/>
    <cellStyle name="40% - Ênfase4 2" xfId="485"/>
    <cellStyle name="40% - Ênfase5 2" xfId="486"/>
    <cellStyle name="40% - Ênfase6 2" xfId="487"/>
    <cellStyle name="40% - Énfasis1 10" xfId="489"/>
    <cellStyle name="40% - Énfasis1 11" xfId="490"/>
    <cellStyle name="40% - Énfasis1 12" xfId="491"/>
    <cellStyle name="40% - Énfasis1 2" xfId="492"/>
    <cellStyle name="40% - Énfasis1 2 2" xfId="493"/>
    <cellStyle name="40% - Énfasis1 2 2 2" xfId="494"/>
    <cellStyle name="40% - Énfasis1 2 2 3" xfId="495"/>
    <cellStyle name="40% - Énfasis1 2 3" xfId="496"/>
    <cellStyle name="40% - Énfasis1 2 4" xfId="497"/>
    <cellStyle name="40% - Énfasis1 2 5" xfId="498"/>
    <cellStyle name="40% - Énfasis1 2 6" xfId="499"/>
    <cellStyle name="40% - Énfasis1 2 7" xfId="500"/>
    <cellStyle name="40% - Énfasis1 2 8" xfId="501"/>
    <cellStyle name="40% - Énfasis1 2 9" xfId="502"/>
    <cellStyle name="40% - Énfasis1 3" xfId="503"/>
    <cellStyle name="40% - Énfasis1 3 2" xfId="504"/>
    <cellStyle name="40% - Énfasis1 4" xfId="505"/>
    <cellStyle name="40% - Énfasis1 5" xfId="506"/>
    <cellStyle name="40% - Énfasis1 6" xfId="507"/>
    <cellStyle name="40% - Énfasis1 7" xfId="508"/>
    <cellStyle name="40% - Énfasis1 8" xfId="509"/>
    <cellStyle name="40% - Énfasis1 9" xfId="510"/>
    <cellStyle name="40% - Énfasis2 10" xfId="512"/>
    <cellStyle name="40% - Énfasis2 11" xfId="513"/>
    <cellStyle name="40% - Énfasis2 12" xfId="514"/>
    <cellStyle name="40% - Énfasis2 2" xfId="515"/>
    <cellStyle name="40% - Énfasis2 2 2" xfId="516"/>
    <cellStyle name="40% - Énfasis2 2 2 2" xfId="517"/>
    <cellStyle name="40% - Énfasis2 2 2 3" xfId="518"/>
    <cellStyle name="40% - Énfasis2 2 3" xfId="519"/>
    <cellStyle name="40% - Énfasis2 2 4" xfId="520"/>
    <cellStyle name="40% - Énfasis2 2 5" xfId="521"/>
    <cellStyle name="40% - Énfasis2 2 6" xfId="522"/>
    <cellStyle name="40% - Énfasis2 2 7" xfId="523"/>
    <cellStyle name="40% - Énfasis2 2 8" xfId="524"/>
    <cellStyle name="40% - Énfasis2 2 9" xfId="525"/>
    <cellStyle name="40% - Énfasis2 3" xfId="526"/>
    <cellStyle name="40% - Énfasis2 3 2" xfId="527"/>
    <cellStyle name="40% - Énfasis2 4" xfId="528"/>
    <cellStyle name="40% - Énfasis2 5" xfId="529"/>
    <cellStyle name="40% - Énfasis2 6" xfId="530"/>
    <cellStyle name="40% - Énfasis2 7" xfId="531"/>
    <cellStyle name="40% - Énfasis2 8" xfId="532"/>
    <cellStyle name="40% - Énfasis2 9" xfId="533"/>
    <cellStyle name="40% - Énfasis3 10" xfId="535"/>
    <cellStyle name="40% - Énfasis3 11" xfId="536"/>
    <cellStyle name="40% - Énfasis3 12" xfId="537"/>
    <cellStyle name="40% - Énfasis3 2" xfId="538"/>
    <cellStyle name="40% - Énfasis3 2 10" xfId="539"/>
    <cellStyle name="40% - Énfasis3 2 11" xfId="540"/>
    <cellStyle name="40% - Énfasis3 2 12" xfId="541"/>
    <cellStyle name="40% - Énfasis3 2 13" xfId="542"/>
    <cellStyle name="40% - Énfasis3 2 14" xfId="543"/>
    <cellStyle name="40% - Énfasis3 2 14 2" xfId="544"/>
    <cellStyle name="40% - Énfasis3 2 15" xfId="545"/>
    <cellStyle name="40% - Énfasis3 2 16" xfId="546"/>
    <cellStyle name="40% - Énfasis3 2 2" xfId="547"/>
    <cellStyle name="40% - Énfasis3 2 2 2" xfId="548"/>
    <cellStyle name="40% - Énfasis3 2 2 3" xfId="549"/>
    <cellStyle name="40% - Énfasis3 2 3" xfId="550"/>
    <cellStyle name="40% - Énfasis3 2 3 2" xfId="551"/>
    <cellStyle name="40% - Énfasis3 2 3 2 2" xfId="552"/>
    <cellStyle name="40% - Énfasis3 2 3 2 2 2" xfId="553"/>
    <cellStyle name="40% - Énfasis3 2 3 2 2 2 2" xfId="554"/>
    <cellStyle name="40% - Énfasis3 2 3 2 3" xfId="555"/>
    <cellStyle name="40% - Énfasis3 2 3 2 4" xfId="556"/>
    <cellStyle name="40% - Énfasis3 2 3 3" xfId="557"/>
    <cellStyle name="40% - Énfasis3 2 3 3 2" xfId="558"/>
    <cellStyle name="40% - Énfasis3 2 3 3 2 2" xfId="559"/>
    <cellStyle name="40% - Énfasis3 2 3 4" xfId="560"/>
    <cellStyle name="40% - Énfasis3 2 4" xfId="561"/>
    <cellStyle name="40% - Énfasis3 2 5" xfId="562"/>
    <cellStyle name="40% - Énfasis3 2 6" xfId="563"/>
    <cellStyle name="40% - Énfasis3 2 7" xfId="564"/>
    <cellStyle name="40% - Énfasis3 2 8" xfId="565"/>
    <cellStyle name="40% - Énfasis3 2 9" xfId="566"/>
    <cellStyle name="40% - Énfasis3 2 9 2" xfId="567"/>
    <cellStyle name="40% - Énfasis3 2 9 2 2" xfId="568"/>
    <cellStyle name="40% - Énfasis3 3" xfId="569"/>
    <cellStyle name="40% - Énfasis3 3 2" xfId="570"/>
    <cellStyle name="40% - Énfasis3 4" xfId="571"/>
    <cellStyle name="40% - Énfasis3 5" xfId="572"/>
    <cellStyle name="40% - Énfasis3 6" xfId="573"/>
    <cellStyle name="40% - Énfasis3 7" xfId="574"/>
    <cellStyle name="40% - Énfasis3 8" xfId="575"/>
    <cellStyle name="40% - Énfasis3 9" xfId="576"/>
    <cellStyle name="40% - Énfasis4 10" xfId="578"/>
    <cellStyle name="40% - Énfasis4 11" xfId="579"/>
    <cellStyle name="40% - Énfasis4 12" xfId="580"/>
    <cellStyle name="40% - Énfasis4 2" xfId="581"/>
    <cellStyle name="40% - Énfasis4 2 10" xfId="582"/>
    <cellStyle name="40% - Énfasis4 2 11" xfId="583"/>
    <cellStyle name="40% - Énfasis4 2 12" xfId="584"/>
    <cellStyle name="40% - Énfasis4 2 13" xfId="585"/>
    <cellStyle name="40% - Énfasis4 2 14" xfId="586"/>
    <cellStyle name="40% - Énfasis4 2 14 2" xfId="587"/>
    <cellStyle name="40% - Énfasis4 2 15" xfId="588"/>
    <cellStyle name="40% - Énfasis4 2 16" xfId="589"/>
    <cellStyle name="40% - Énfasis4 2 2" xfId="590"/>
    <cellStyle name="40% - Énfasis4 2 2 2" xfId="591"/>
    <cellStyle name="40% - Énfasis4 2 2 3" xfId="592"/>
    <cellStyle name="40% - Énfasis4 2 3" xfId="593"/>
    <cellStyle name="40% - Énfasis4 2 3 2" xfId="594"/>
    <cellStyle name="40% - Énfasis4 2 3 2 2" xfId="595"/>
    <cellStyle name="40% - Énfasis4 2 3 2 2 2" xfId="596"/>
    <cellStyle name="40% - Énfasis4 2 3 2 2 2 2" xfId="597"/>
    <cellStyle name="40% - Énfasis4 2 3 2 3" xfId="598"/>
    <cellStyle name="40% - Énfasis4 2 3 2 4" xfId="599"/>
    <cellStyle name="40% - Énfasis4 2 3 3" xfId="600"/>
    <cellStyle name="40% - Énfasis4 2 3 3 2" xfId="601"/>
    <cellStyle name="40% - Énfasis4 2 3 3 2 2" xfId="602"/>
    <cellStyle name="40% - Énfasis4 2 3 4" xfId="603"/>
    <cellStyle name="40% - Énfasis4 2 4" xfId="604"/>
    <cellStyle name="40% - Énfasis4 2 5" xfId="605"/>
    <cellStyle name="40% - Énfasis4 2 6" xfId="606"/>
    <cellStyle name="40% - Énfasis4 2 7" xfId="607"/>
    <cellStyle name="40% - Énfasis4 2 8" xfId="608"/>
    <cellStyle name="40% - Énfasis4 2 9" xfId="609"/>
    <cellStyle name="40% - Énfasis4 2 9 2" xfId="610"/>
    <cellStyle name="40% - Énfasis4 2 9 2 2" xfId="611"/>
    <cellStyle name="40% - Énfasis4 3" xfId="612"/>
    <cellStyle name="40% - Énfasis4 3 2" xfId="613"/>
    <cellStyle name="40% - Énfasis4 4" xfId="614"/>
    <cellStyle name="40% - Énfasis4 5" xfId="615"/>
    <cellStyle name="40% - Énfasis4 6" xfId="616"/>
    <cellStyle name="40% - Énfasis4 7" xfId="617"/>
    <cellStyle name="40% - Énfasis4 8" xfId="618"/>
    <cellStyle name="40% - Énfasis4 9" xfId="619"/>
    <cellStyle name="40% - Énfasis5 10" xfId="621"/>
    <cellStyle name="40% - Énfasis5 11" xfId="622"/>
    <cellStyle name="40% - Énfasis5 12" xfId="623"/>
    <cellStyle name="40% - Énfasis5 2" xfId="624"/>
    <cellStyle name="40% - Énfasis5 2 2" xfId="625"/>
    <cellStyle name="40% - Énfasis5 2 2 2" xfId="626"/>
    <cellStyle name="40% - Énfasis5 2 2 3" xfId="627"/>
    <cellStyle name="40% - Énfasis5 2 3" xfId="628"/>
    <cellStyle name="40% - Énfasis5 2 4" xfId="629"/>
    <cellStyle name="40% - Énfasis5 2 5" xfId="630"/>
    <cellStyle name="40% - Énfasis5 2 6" xfId="631"/>
    <cellStyle name="40% - Énfasis5 2 7" xfId="632"/>
    <cellStyle name="40% - Énfasis5 2 8" xfId="633"/>
    <cellStyle name="40% - Énfasis5 2 9" xfId="634"/>
    <cellStyle name="40% - Énfasis5 3" xfId="635"/>
    <cellStyle name="40% - Énfasis5 3 2" xfId="636"/>
    <cellStyle name="40% - Énfasis5 4" xfId="637"/>
    <cellStyle name="40% - Énfasis5 5" xfId="638"/>
    <cellStyle name="40% - Énfasis5 6" xfId="639"/>
    <cellStyle name="40% - Énfasis5 7" xfId="640"/>
    <cellStyle name="40% - Énfasis5 8" xfId="641"/>
    <cellStyle name="40% - Énfasis5 9" xfId="642"/>
    <cellStyle name="40% - Énfasis6 10" xfId="644"/>
    <cellStyle name="40% - Énfasis6 11" xfId="645"/>
    <cellStyle name="40% - Énfasis6 12" xfId="646"/>
    <cellStyle name="40% - Énfasis6 2" xfId="647"/>
    <cellStyle name="40% - Énfasis6 2 10" xfId="648"/>
    <cellStyle name="40% - Énfasis6 2 11" xfId="649"/>
    <cellStyle name="40% - Énfasis6 2 12" xfId="650"/>
    <cellStyle name="40% - Énfasis6 2 13" xfId="651"/>
    <cellStyle name="40% - Énfasis6 2 14" xfId="652"/>
    <cellStyle name="40% - Énfasis6 2 14 2" xfId="653"/>
    <cellStyle name="40% - Énfasis6 2 15" xfId="654"/>
    <cellStyle name="40% - Énfasis6 2 16" xfId="655"/>
    <cellStyle name="40% - Énfasis6 2 2" xfId="656"/>
    <cellStyle name="40% - Énfasis6 2 2 2" xfId="657"/>
    <cellStyle name="40% - Énfasis6 2 2 3" xfId="658"/>
    <cellStyle name="40% - Énfasis6 2 3" xfId="659"/>
    <cellStyle name="40% - Énfasis6 2 3 2" xfId="660"/>
    <cellStyle name="40% - Énfasis6 2 3 2 2" xfId="661"/>
    <cellStyle name="40% - Énfasis6 2 3 2 2 2" xfId="662"/>
    <cellStyle name="40% - Énfasis6 2 3 2 2 2 2" xfId="663"/>
    <cellStyle name="40% - Énfasis6 2 3 2 3" xfId="664"/>
    <cellStyle name="40% - Énfasis6 2 3 2 4" xfId="665"/>
    <cellStyle name="40% - Énfasis6 2 3 3" xfId="666"/>
    <cellStyle name="40% - Énfasis6 2 3 3 2" xfId="667"/>
    <cellStyle name="40% - Énfasis6 2 3 3 2 2" xfId="668"/>
    <cellStyle name="40% - Énfasis6 2 3 4" xfId="669"/>
    <cellStyle name="40% - Énfasis6 2 4" xfId="670"/>
    <cellStyle name="40% - Énfasis6 2 5" xfId="671"/>
    <cellStyle name="40% - Énfasis6 2 6" xfId="672"/>
    <cellStyle name="40% - Énfasis6 2 7" xfId="673"/>
    <cellStyle name="40% - Énfasis6 2 8" xfId="674"/>
    <cellStyle name="40% - Énfasis6 2 9" xfId="675"/>
    <cellStyle name="40% - Énfasis6 2 9 2" xfId="676"/>
    <cellStyle name="40% - Énfasis6 2 9 2 2" xfId="677"/>
    <cellStyle name="40% - Énfasis6 3" xfId="678"/>
    <cellStyle name="40% - Énfasis6 3 2" xfId="679"/>
    <cellStyle name="40% - Énfasis6 4" xfId="680"/>
    <cellStyle name="40% - Énfasis6 5" xfId="681"/>
    <cellStyle name="40% - Énfasis6 6" xfId="682"/>
    <cellStyle name="40% - Énfasis6 7" xfId="683"/>
    <cellStyle name="40% - Énfasis6 8" xfId="684"/>
    <cellStyle name="40% - Énfasis6 9" xfId="685"/>
    <cellStyle name="60% - Accent1" xfId="723"/>
    <cellStyle name="60% - Accent1 2" xfId="686"/>
    <cellStyle name="60% - Accent1 3" xfId="687"/>
    <cellStyle name="60% - Accent1 4" xfId="688"/>
    <cellStyle name="60% - Accent1 5" xfId="689"/>
    <cellStyle name="60% - Accent1 6" xfId="690"/>
    <cellStyle name="60% - Accent2" xfId="762"/>
    <cellStyle name="60% - Accent2 2" xfId="691"/>
    <cellStyle name="60% - Accent2 3" xfId="692"/>
    <cellStyle name="60% - Accent2 4" xfId="693"/>
    <cellStyle name="60% - Accent2 5" xfId="694"/>
    <cellStyle name="60% - Accent2 6" xfId="695"/>
    <cellStyle name="60% - Accent3" xfId="777"/>
    <cellStyle name="60% - Accent3 2" xfId="696"/>
    <cellStyle name="60% - Accent3 3" xfId="697"/>
    <cellStyle name="60% - Accent3 4" xfId="698"/>
    <cellStyle name="60% - Accent3 5" xfId="699"/>
    <cellStyle name="60% - Accent3 6" xfId="700"/>
    <cellStyle name="60% - Accent4" xfId="816"/>
    <cellStyle name="60% - Accent4 2" xfId="701"/>
    <cellStyle name="60% - Accent4 3" xfId="702"/>
    <cellStyle name="60% - Accent4 4" xfId="703"/>
    <cellStyle name="60% - Accent4 5" xfId="704"/>
    <cellStyle name="60% - Accent4 6" xfId="705"/>
    <cellStyle name="60% - Accent5" xfId="855"/>
    <cellStyle name="60% - Accent5 2" xfId="706"/>
    <cellStyle name="60% - Accent5 3" xfId="707"/>
    <cellStyle name="60% - Accent5 4" xfId="708"/>
    <cellStyle name="60% - Accent5 5" xfId="709"/>
    <cellStyle name="60% - Accent5 6" xfId="710"/>
    <cellStyle name="60% - Accent6" xfId="894"/>
    <cellStyle name="60% - Accent6 2" xfId="711"/>
    <cellStyle name="60% - Accent6 3" xfId="712"/>
    <cellStyle name="60% - Accent6 4" xfId="713"/>
    <cellStyle name="60% - Accent6 5" xfId="714"/>
    <cellStyle name="60% - Accent6 6" xfId="715"/>
    <cellStyle name="60% - akcent 1" xfId="716"/>
    <cellStyle name="60% - Ênfase1 2" xfId="717"/>
    <cellStyle name="60% - Ênfase2 2" xfId="718"/>
    <cellStyle name="60% - Ênfase3 2" xfId="719"/>
    <cellStyle name="60% - Ênfase4 2" xfId="720"/>
    <cellStyle name="60% - Ênfase5 2" xfId="721"/>
    <cellStyle name="60% - Ênfase6 2" xfId="722"/>
    <cellStyle name="60% - Énfasis1 10" xfId="724"/>
    <cellStyle name="60% - Énfasis1 11" xfId="725"/>
    <cellStyle name="60% - Énfasis1 2" xfId="726"/>
    <cellStyle name="60% - Énfasis1 2 10" xfId="727"/>
    <cellStyle name="60% - Énfasis1 2 11" xfId="728"/>
    <cellStyle name="60% - Énfasis1 2 12" xfId="729"/>
    <cellStyle name="60% - Énfasis1 2 13" xfId="730"/>
    <cellStyle name="60% - Énfasis1 2 14" xfId="731"/>
    <cellStyle name="60% - Énfasis1 2 14 2" xfId="732"/>
    <cellStyle name="60% - Énfasis1 2 15" xfId="733"/>
    <cellStyle name="60% - Énfasis1 2 16" xfId="734"/>
    <cellStyle name="60% - Énfasis1 2 2" xfId="735"/>
    <cellStyle name="60% - Énfasis1 2 3" xfId="736"/>
    <cellStyle name="60% - Énfasis1 2 3 2" xfId="737"/>
    <cellStyle name="60% - Énfasis1 2 3 2 2" xfId="738"/>
    <cellStyle name="60% - Énfasis1 2 3 2 2 2" xfId="739"/>
    <cellStyle name="60% - Énfasis1 2 3 2 2 2 2" xfId="740"/>
    <cellStyle name="60% - Énfasis1 2 3 2 3" xfId="741"/>
    <cellStyle name="60% - Énfasis1 2 3 2 4" xfId="742"/>
    <cellStyle name="60% - Énfasis1 2 3 3" xfId="743"/>
    <cellStyle name="60% - Énfasis1 2 3 3 2" xfId="744"/>
    <cellStyle name="60% - Énfasis1 2 3 3 2 2" xfId="745"/>
    <cellStyle name="60% - Énfasis1 2 3 4" xfId="746"/>
    <cellStyle name="60% - Énfasis1 2 4" xfId="747"/>
    <cellStyle name="60% - Énfasis1 2 5" xfId="748"/>
    <cellStyle name="60% - Énfasis1 2 6" xfId="749"/>
    <cellStyle name="60% - Énfasis1 2 7" xfId="750"/>
    <cellStyle name="60% - Énfasis1 2 8" xfId="751"/>
    <cellStyle name="60% - Énfasis1 2 9" xfId="752"/>
    <cellStyle name="60% - Énfasis1 2 9 2" xfId="753"/>
    <cellStyle name="60% - Énfasis1 2 9 2 2" xfId="754"/>
    <cellStyle name="60% - Énfasis1 3" xfId="755"/>
    <cellStyle name="60% - Énfasis1 4" xfId="756"/>
    <cellStyle name="60% - Énfasis1 5" xfId="757"/>
    <cellStyle name="60% - Énfasis1 6" xfId="758"/>
    <cellStyle name="60% - Énfasis1 7" xfId="759"/>
    <cellStyle name="60% - Énfasis1 8" xfId="760"/>
    <cellStyle name="60% - Énfasis1 9" xfId="761"/>
    <cellStyle name="60% - Énfasis2 10" xfId="763"/>
    <cellStyle name="60% - Énfasis2 11" xfId="764"/>
    <cellStyle name="60% - Énfasis2 2" xfId="765"/>
    <cellStyle name="60% - Énfasis2 2 2" xfId="766"/>
    <cellStyle name="60% - Énfasis2 2 3" xfId="767"/>
    <cellStyle name="60% - Énfasis2 2 4" xfId="768"/>
    <cellStyle name="60% - Énfasis2 2 5" xfId="769"/>
    <cellStyle name="60% - Énfasis2 3" xfId="770"/>
    <cellStyle name="60% - Énfasis2 4" xfId="771"/>
    <cellStyle name="60% - Énfasis2 5" xfId="772"/>
    <cellStyle name="60% - Énfasis2 6" xfId="773"/>
    <cellStyle name="60% - Énfasis2 7" xfId="774"/>
    <cellStyle name="60% - Énfasis2 8" xfId="775"/>
    <cellStyle name="60% - Énfasis2 9" xfId="776"/>
    <cellStyle name="60% - Énfasis3 10" xfId="778"/>
    <cellStyle name="60% - Énfasis3 11" xfId="779"/>
    <cellStyle name="60% - Énfasis3 2" xfId="780"/>
    <cellStyle name="60% - Énfasis3 2 10" xfId="781"/>
    <cellStyle name="60% - Énfasis3 2 11" xfId="782"/>
    <cellStyle name="60% - Énfasis3 2 12" xfId="783"/>
    <cellStyle name="60% - Énfasis3 2 13" xfId="784"/>
    <cellStyle name="60% - Énfasis3 2 14" xfId="785"/>
    <cellStyle name="60% - Énfasis3 2 14 2" xfId="786"/>
    <cellStyle name="60% - Énfasis3 2 15" xfId="787"/>
    <cellStyle name="60% - Énfasis3 2 16" xfId="788"/>
    <cellStyle name="60% - Énfasis3 2 2" xfId="789"/>
    <cellStyle name="60% - Énfasis3 2 3" xfId="790"/>
    <cellStyle name="60% - Énfasis3 2 3 2" xfId="791"/>
    <cellStyle name="60% - Énfasis3 2 3 2 2" xfId="792"/>
    <cellStyle name="60% - Énfasis3 2 3 2 2 2" xfId="793"/>
    <cellStyle name="60% - Énfasis3 2 3 2 2 2 2" xfId="794"/>
    <cellStyle name="60% - Énfasis3 2 3 2 3" xfId="795"/>
    <cellStyle name="60% - Énfasis3 2 3 2 4" xfId="796"/>
    <cellStyle name="60% - Énfasis3 2 3 3" xfId="797"/>
    <cellStyle name="60% - Énfasis3 2 3 3 2" xfId="798"/>
    <cellStyle name="60% - Énfasis3 2 3 3 2 2" xfId="799"/>
    <cellStyle name="60% - Énfasis3 2 3 4" xfId="800"/>
    <cellStyle name="60% - Énfasis3 2 4" xfId="801"/>
    <cellStyle name="60% - Énfasis3 2 5" xfId="802"/>
    <cellStyle name="60% - Énfasis3 2 6" xfId="803"/>
    <cellStyle name="60% - Énfasis3 2 7" xfId="804"/>
    <cellStyle name="60% - Énfasis3 2 8" xfId="805"/>
    <cellStyle name="60% - Énfasis3 2 9" xfId="806"/>
    <cellStyle name="60% - Énfasis3 2 9 2" xfId="807"/>
    <cellStyle name="60% - Énfasis3 2 9 2 2" xfId="808"/>
    <cellStyle name="60% - Énfasis3 3" xfId="809"/>
    <cellStyle name="60% - Énfasis3 4" xfId="810"/>
    <cellStyle name="60% - Énfasis3 5" xfId="811"/>
    <cellStyle name="60% - Énfasis3 6" xfId="812"/>
    <cellStyle name="60% - Énfasis3 7" xfId="813"/>
    <cellStyle name="60% - Énfasis3 8" xfId="814"/>
    <cellStyle name="60% - Énfasis3 9" xfId="815"/>
    <cellStyle name="60% - Énfasis4 10" xfId="817"/>
    <cellStyle name="60% - Énfasis4 11" xfId="818"/>
    <cellStyle name="60% - Énfasis4 2" xfId="819"/>
    <cellStyle name="60% - Énfasis4 2 10" xfId="820"/>
    <cellStyle name="60% - Énfasis4 2 11" xfId="821"/>
    <cellStyle name="60% - Énfasis4 2 12" xfId="822"/>
    <cellStyle name="60% - Énfasis4 2 13" xfId="823"/>
    <cellStyle name="60% - Énfasis4 2 14" xfId="824"/>
    <cellStyle name="60% - Énfasis4 2 14 2" xfId="825"/>
    <cellStyle name="60% - Énfasis4 2 15" xfId="826"/>
    <cellStyle name="60% - Énfasis4 2 16" xfId="827"/>
    <cellStyle name="60% - Énfasis4 2 2" xfId="828"/>
    <cellStyle name="60% - Énfasis4 2 3" xfId="829"/>
    <cellStyle name="60% - Énfasis4 2 3 2" xfId="830"/>
    <cellStyle name="60% - Énfasis4 2 3 2 2" xfId="831"/>
    <cellStyle name="60% - Énfasis4 2 3 2 2 2" xfId="832"/>
    <cellStyle name="60% - Énfasis4 2 3 2 2 2 2" xfId="833"/>
    <cellStyle name="60% - Énfasis4 2 3 2 3" xfId="834"/>
    <cellStyle name="60% - Énfasis4 2 3 2 4" xfId="835"/>
    <cellStyle name="60% - Énfasis4 2 3 3" xfId="836"/>
    <cellStyle name="60% - Énfasis4 2 3 3 2" xfId="837"/>
    <cellStyle name="60% - Énfasis4 2 3 3 2 2" xfId="838"/>
    <cellStyle name="60% - Énfasis4 2 3 4" xfId="839"/>
    <cellStyle name="60% - Énfasis4 2 4" xfId="840"/>
    <cellStyle name="60% - Énfasis4 2 5" xfId="841"/>
    <cellStyle name="60% - Énfasis4 2 6" xfId="842"/>
    <cellStyle name="60% - Énfasis4 2 7" xfId="843"/>
    <cellStyle name="60% - Énfasis4 2 8" xfId="844"/>
    <cellStyle name="60% - Énfasis4 2 9" xfId="845"/>
    <cellStyle name="60% - Énfasis4 2 9 2" xfId="846"/>
    <cellStyle name="60% - Énfasis4 2 9 2 2" xfId="847"/>
    <cellStyle name="60% - Énfasis4 3" xfId="848"/>
    <cellStyle name="60% - Énfasis4 4" xfId="849"/>
    <cellStyle name="60% - Énfasis4 5" xfId="850"/>
    <cellStyle name="60% - Énfasis4 6" xfId="851"/>
    <cellStyle name="60% - Énfasis4 7" xfId="852"/>
    <cellStyle name="60% - Énfasis4 8" xfId="853"/>
    <cellStyle name="60% - Énfasis4 9" xfId="854"/>
    <cellStyle name="60% - Énfasis5 10" xfId="856"/>
    <cellStyle name="60% - Énfasis5 11" xfId="857"/>
    <cellStyle name="60% - Énfasis5 2" xfId="858"/>
    <cellStyle name="60% - Énfasis5 2 10" xfId="859"/>
    <cellStyle name="60% - Énfasis5 2 11" xfId="860"/>
    <cellStyle name="60% - Énfasis5 2 12" xfId="861"/>
    <cellStyle name="60% - Énfasis5 2 13" xfId="862"/>
    <cellStyle name="60% - Énfasis5 2 14" xfId="863"/>
    <cellStyle name="60% - Énfasis5 2 14 2" xfId="864"/>
    <cellStyle name="60% - Énfasis5 2 15" xfId="865"/>
    <cellStyle name="60% - Énfasis5 2 16" xfId="866"/>
    <cellStyle name="60% - Énfasis5 2 2" xfId="867"/>
    <cellStyle name="60% - Énfasis5 2 3" xfId="868"/>
    <cellStyle name="60% - Énfasis5 2 3 2" xfId="869"/>
    <cellStyle name="60% - Énfasis5 2 3 2 2" xfId="870"/>
    <cellStyle name="60% - Énfasis5 2 3 2 2 2" xfId="871"/>
    <cellStyle name="60% - Énfasis5 2 3 2 2 2 2" xfId="872"/>
    <cellStyle name="60% - Énfasis5 2 3 2 3" xfId="873"/>
    <cellStyle name="60% - Énfasis5 2 3 2 4" xfId="874"/>
    <cellStyle name="60% - Énfasis5 2 3 3" xfId="875"/>
    <cellStyle name="60% - Énfasis5 2 3 3 2" xfId="876"/>
    <cellStyle name="60% - Énfasis5 2 3 3 2 2" xfId="877"/>
    <cellStyle name="60% - Énfasis5 2 3 4" xfId="878"/>
    <cellStyle name="60% - Énfasis5 2 4" xfId="879"/>
    <cellStyle name="60% - Énfasis5 2 5" xfId="880"/>
    <cellStyle name="60% - Énfasis5 2 6" xfId="881"/>
    <cellStyle name="60% - Énfasis5 2 7" xfId="882"/>
    <cellStyle name="60% - Énfasis5 2 8" xfId="883"/>
    <cellStyle name="60% - Énfasis5 2 9" xfId="884"/>
    <cellStyle name="60% - Énfasis5 2 9 2" xfId="885"/>
    <cellStyle name="60% - Énfasis5 2 9 2 2" xfId="886"/>
    <cellStyle name="60% - Énfasis5 3" xfId="887"/>
    <cellStyle name="60% - Énfasis5 4" xfId="888"/>
    <cellStyle name="60% - Énfasis5 5" xfId="889"/>
    <cellStyle name="60% - Énfasis5 6" xfId="890"/>
    <cellStyle name="60% - Énfasis5 7" xfId="891"/>
    <cellStyle name="60% - Énfasis5 8" xfId="892"/>
    <cellStyle name="60% - Énfasis5 9" xfId="893"/>
    <cellStyle name="60% - Énfasis6 10" xfId="895"/>
    <cellStyle name="60% - Énfasis6 11" xfId="896"/>
    <cellStyle name="60% - Énfasis6 2" xfId="897"/>
    <cellStyle name="60% - Énfasis6 2 10" xfId="898"/>
    <cellStyle name="60% - Énfasis6 2 11" xfId="899"/>
    <cellStyle name="60% - Énfasis6 2 12" xfId="900"/>
    <cellStyle name="60% - Énfasis6 2 13" xfId="901"/>
    <cellStyle name="60% - Énfasis6 2 14" xfId="902"/>
    <cellStyle name="60% - Énfasis6 2 14 2" xfId="903"/>
    <cellStyle name="60% - Énfasis6 2 15" xfId="904"/>
    <cellStyle name="60% - Énfasis6 2 16" xfId="905"/>
    <cellStyle name="60% - Énfasis6 2 2" xfId="906"/>
    <cellStyle name="60% - Énfasis6 2 3" xfId="907"/>
    <cellStyle name="60% - Énfasis6 2 3 2" xfId="908"/>
    <cellStyle name="60% - Énfasis6 2 3 2 2" xfId="909"/>
    <cellStyle name="60% - Énfasis6 2 3 2 2 2" xfId="910"/>
    <cellStyle name="60% - Énfasis6 2 3 2 2 2 2" xfId="911"/>
    <cellStyle name="60% - Énfasis6 2 3 2 3" xfId="912"/>
    <cellStyle name="60% - Énfasis6 2 3 2 4" xfId="913"/>
    <cellStyle name="60% - Énfasis6 2 3 3" xfId="914"/>
    <cellStyle name="60% - Énfasis6 2 3 3 2" xfId="915"/>
    <cellStyle name="60% - Énfasis6 2 3 3 2 2" xfId="916"/>
    <cellStyle name="60% - Énfasis6 2 3 4" xfId="917"/>
    <cellStyle name="60% - Énfasis6 2 4" xfId="918"/>
    <cellStyle name="60% - Énfasis6 2 5" xfId="919"/>
    <cellStyle name="60% - Énfasis6 2 6" xfId="920"/>
    <cellStyle name="60% - Énfasis6 2 7" xfId="921"/>
    <cellStyle name="60% - Énfasis6 2 8" xfId="922"/>
    <cellStyle name="60% - Énfasis6 2 9" xfId="923"/>
    <cellStyle name="60% - Énfasis6 2 9 2" xfId="924"/>
    <cellStyle name="60% - Énfasis6 2 9 2 2" xfId="925"/>
    <cellStyle name="60% - Énfasis6 3" xfId="926"/>
    <cellStyle name="60% - Énfasis6 4" xfId="927"/>
    <cellStyle name="60% - Énfasis6 5" xfId="928"/>
    <cellStyle name="60% - Énfasis6 6" xfId="929"/>
    <cellStyle name="60% - Énfasis6 7" xfId="930"/>
    <cellStyle name="60% - Énfasis6 8" xfId="931"/>
    <cellStyle name="60% - Énfasis6 9" xfId="932"/>
    <cellStyle name="Accent1" xfId="1487"/>
    <cellStyle name="Accent1 - 20%" xfId="933"/>
    <cellStyle name="Accent1 - 40%" xfId="934"/>
    <cellStyle name="Accent1 - 60%" xfId="935"/>
    <cellStyle name="Accent1 10" xfId="936"/>
    <cellStyle name="Accent1 2" xfId="937"/>
    <cellStyle name="Accent1 3" xfId="938"/>
    <cellStyle name="Accent1 4" xfId="939"/>
    <cellStyle name="Accent1 5" xfId="940"/>
    <cellStyle name="Accent1 6" xfId="941"/>
    <cellStyle name="Accent1 7" xfId="942"/>
    <cellStyle name="Accent1 8" xfId="943"/>
    <cellStyle name="Accent1 9" xfId="944"/>
    <cellStyle name="Accent2" xfId="1527"/>
    <cellStyle name="Accent2 - 20%" xfId="945"/>
    <cellStyle name="Accent2 - 40%" xfId="946"/>
    <cellStyle name="Accent2 - 60%" xfId="947"/>
    <cellStyle name="Accent2 10" xfId="948"/>
    <cellStyle name="Accent2 2" xfId="949"/>
    <cellStyle name="Accent2 3" xfId="950"/>
    <cellStyle name="Accent2 4" xfId="951"/>
    <cellStyle name="Accent2 5" xfId="952"/>
    <cellStyle name="Accent2 6" xfId="953"/>
    <cellStyle name="Accent2 7" xfId="954"/>
    <cellStyle name="Accent2 8" xfId="955"/>
    <cellStyle name="Accent2 9" xfId="956"/>
    <cellStyle name="Accent3" xfId="1543"/>
    <cellStyle name="Accent3 - 20%" xfId="957"/>
    <cellStyle name="Accent3 - 40%" xfId="958"/>
    <cellStyle name="Accent3 - 60%" xfId="959"/>
    <cellStyle name="Accent3 10" xfId="960"/>
    <cellStyle name="Accent3 2" xfId="961"/>
    <cellStyle name="Accent3 3" xfId="962"/>
    <cellStyle name="Accent3 4" xfId="963"/>
    <cellStyle name="Accent3 5" xfId="964"/>
    <cellStyle name="Accent3 6" xfId="965"/>
    <cellStyle name="Accent3 7" xfId="966"/>
    <cellStyle name="Accent3 8" xfId="967"/>
    <cellStyle name="Accent3 9" xfId="968"/>
    <cellStyle name="Accent4" xfId="1559"/>
    <cellStyle name="Accent4 - 20%" xfId="969"/>
    <cellStyle name="Accent4 - 40%" xfId="970"/>
    <cellStyle name="Accent4 - 60%" xfId="971"/>
    <cellStyle name="Accent4 10" xfId="972"/>
    <cellStyle name="Accent4 2" xfId="973"/>
    <cellStyle name="Accent4 3" xfId="974"/>
    <cellStyle name="Accent4 4" xfId="975"/>
    <cellStyle name="Accent4 5" xfId="976"/>
    <cellStyle name="Accent4 6" xfId="977"/>
    <cellStyle name="Accent4 7" xfId="978"/>
    <cellStyle name="Accent4 8" xfId="979"/>
    <cellStyle name="Accent4 9" xfId="980"/>
    <cellStyle name="Accent5" xfId="1599"/>
    <cellStyle name="Accent5 - 20%" xfId="982"/>
    <cellStyle name="Accent5 - 40%" xfId="983"/>
    <cellStyle name="Accent5 - 60%" xfId="984"/>
    <cellStyle name="Accent5 10" xfId="985"/>
    <cellStyle name="Accent5 2" xfId="986"/>
    <cellStyle name="Accent5 3" xfId="987"/>
    <cellStyle name="Accent5 4" xfId="988"/>
    <cellStyle name="Accent5 5" xfId="989"/>
    <cellStyle name="Accent5 6" xfId="990"/>
    <cellStyle name="Accent5 7" xfId="991"/>
    <cellStyle name="Accent5 8" xfId="992"/>
    <cellStyle name="Accent5 9" xfId="993"/>
    <cellStyle name="Accent6" xfId="1615"/>
    <cellStyle name="Accent6 - 20%" xfId="994"/>
    <cellStyle name="Accent6 - 40%" xfId="995"/>
    <cellStyle name="Accent6 - 60%" xfId="996"/>
    <cellStyle name="Accent6 10" xfId="997"/>
    <cellStyle name="Accent6 2" xfId="998"/>
    <cellStyle name="Accent6 3" xfId="999"/>
    <cellStyle name="Accent6 4" xfId="1000"/>
    <cellStyle name="Accent6 5" xfId="1001"/>
    <cellStyle name="Accent6 6" xfId="1002"/>
    <cellStyle name="Accent6 7" xfId="1003"/>
    <cellStyle name="Accent6 8" xfId="1004"/>
    <cellStyle name="Accent6 9" xfId="1005"/>
    <cellStyle name="AFE" xfId="1006"/>
    <cellStyle name="b" xfId="1007"/>
    <cellStyle name="b 2" xfId="1008"/>
    <cellStyle name="b 2 2" xfId="1009"/>
    <cellStyle name="b 2 3" xfId="1010"/>
    <cellStyle name="Bad" xfId="3833"/>
    <cellStyle name="Bad 2" xfId="1011"/>
    <cellStyle name="Bad 3" xfId="1012"/>
    <cellStyle name="Bad 4" xfId="1013"/>
    <cellStyle name="Bad 5" xfId="1014"/>
    <cellStyle name="Bad 6" xfId="1015"/>
    <cellStyle name="Bold/Border" xfId="1016"/>
    <cellStyle name="Bom 2" xfId="1017"/>
    <cellStyle name="Buena 10" xfId="1018"/>
    <cellStyle name="Buena 11" xfId="1019"/>
    <cellStyle name="Buena 2" xfId="1020"/>
    <cellStyle name="Buena 2 2" xfId="1021"/>
    <cellStyle name="Buena 2 2 2" xfId="1022"/>
    <cellStyle name="Buena 2 3" xfId="1023"/>
    <cellStyle name="Buena 2 4" xfId="1024"/>
    <cellStyle name="Buena 2 5" xfId="1025"/>
    <cellStyle name="Buena 3" xfId="1026"/>
    <cellStyle name="Buena 4" xfId="1027"/>
    <cellStyle name="Buena 5" xfId="1028"/>
    <cellStyle name="Buena 6" xfId="1029"/>
    <cellStyle name="Buena 7" xfId="1030"/>
    <cellStyle name="Buena 8" xfId="1031"/>
    <cellStyle name="Buena 9" xfId="1032"/>
    <cellStyle name="Bullet" xfId="1033"/>
    <cellStyle name="c" xfId="1034"/>
    <cellStyle name="Calculation" xfId="1040"/>
    <cellStyle name="Calculation 2" xfId="1035"/>
    <cellStyle name="Calculation 3" xfId="1036"/>
    <cellStyle name="Calculation 4" xfId="1037"/>
    <cellStyle name="Calculation 5" xfId="1038"/>
    <cellStyle name="Calculation 6" xfId="1039"/>
    <cellStyle name="Cálculo 10" xfId="1041"/>
    <cellStyle name="Cálculo 11" xfId="1042"/>
    <cellStyle name="Cálculo 2" xfId="1043"/>
    <cellStyle name="Cálculo 2 10" xfId="1044"/>
    <cellStyle name="Cálculo 2 11" xfId="1045"/>
    <cellStyle name="Cálculo 2 12" xfId="1046"/>
    <cellStyle name="Cálculo 2 13" xfId="1047"/>
    <cellStyle name="Cálculo 2 14" xfId="1048"/>
    <cellStyle name="Cálculo 2 14 2" xfId="1049"/>
    <cellStyle name="Cálculo 2 15" xfId="1050"/>
    <cellStyle name="Cálculo 2 16" xfId="1051"/>
    <cellStyle name="Cálculo 2 2" xfId="1052"/>
    <cellStyle name="Cálculo 2 2 2" xfId="1053"/>
    <cellStyle name="Cálculo 2 3" xfId="1054"/>
    <cellStyle name="Cálculo 2 3 2" xfId="1055"/>
    <cellStyle name="Cálculo 2 3 2 2" xfId="1056"/>
    <cellStyle name="Cálculo 2 3 2 2 2" xfId="1057"/>
    <cellStyle name="Cálculo 2 3 2 2 2 2" xfId="1058"/>
    <cellStyle name="Cálculo 2 3 2 3" xfId="1059"/>
    <cellStyle name="Cálculo 2 3 2 4" xfId="1060"/>
    <cellStyle name="Cálculo 2 3 3" xfId="1061"/>
    <cellStyle name="Cálculo 2 3 3 2" xfId="1062"/>
    <cellStyle name="Cálculo 2 3 3 2 2" xfId="1063"/>
    <cellStyle name="Cálculo 2 3 4" xfId="1064"/>
    <cellStyle name="Cálculo 2 4" xfId="1065"/>
    <cellStyle name="Cálculo 2 5" xfId="1066"/>
    <cellStyle name="Cálculo 2 6" xfId="1067"/>
    <cellStyle name="Cálculo 2 7" xfId="1068"/>
    <cellStyle name="Cálculo 2 8" xfId="1069"/>
    <cellStyle name="Cálculo 2 9" xfId="1070"/>
    <cellStyle name="Cálculo 2 9 2" xfId="1071"/>
    <cellStyle name="Cálculo 2 9 2 2" xfId="1072"/>
    <cellStyle name="Cálculo 3" xfId="1073"/>
    <cellStyle name="Cálculo 4" xfId="1074"/>
    <cellStyle name="Cálculo 5" xfId="1075"/>
    <cellStyle name="Cálculo 6" xfId="1076"/>
    <cellStyle name="Cálculo 7" xfId="1077"/>
    <cellStyle name="Cálculo 8" xfId="1078"/>
    <cellStyle name="Cálculo 9" xfId="1079"/>
    <cellStyle name="Cancel" xfId="1080"/>
    <cellStyle name="Cancel 2" xfId="1081"/>
    <cellStyle name="Cancel 3" xfId="1082"/>
    <cellStyle name="Cancel 3 2" xfId="1083"/>
    <cellStyle name="Cancel 4" xfId="1084"/>
    <cellStyle name="Cancel_Presupuesto base (2)" xfId="1085"/>
    <cellStyle name="Celda de comprobación 10" xfId="1086"/>
    <cellStyle name="Celda de comprobación 11" xfId="1087"/>
    <cellStyle name="Celda de comprobación 2" xfId="1088"/>
    <cellStyle name="Celda de comprobación 2 2" xfId="1089"/>
    <cellStyle name="Celda de comprobación 2 2 2" xfId="1090"/>
    <cellStyle name="Celda de comprobación 2 3" xfId="1091"/>
    <cellStyle name="Celda de comprobación 2 4" xfId="1092"/>
    <cellStyle name="Celda de comprobación 2 5" xfId="1093"/>
    <cellStyle name="Celda de comprobación 3" xfId="1094"/>
    <cellStyle name="Celda de comprobación 4" xfId="1095"/>
    <cellStyle name="Celda de comprobación 5" xfId="1096"/>
    <cellStyle name="Celda de comprobación 6" xfId="1097"/>
    <cellStyle name="Celda de comprobación 7" xfId="1098"/>
    <cellStyle name="Celda de comprobación 8" xfId="1099"/>
    <cellStyle name="Celda de comprobación 9" xfId="1100"/>
    <cellStyle name="Celda vinculada 10" xfId="1102"/>
    <cellStyle name="Celda vinculada 11" xfId="1103"/>
    <cellStyle name="Celda vinculada 2" xfId="1104"/>
    <cellStyle name="Celda vinculada 2 2" xfId="1105"/>
    <cellStyle name="Celda vinculada 2 2 2" xfId="1106"/>
    <cellStyle name="Celda vinculada 2 3" xfId="1107"/>
    <cellStyle name="Celda vinculada 2 4" xfId="1108"/>
    <cellStyle name="Celda vinculada 2 5" xfId="1109"/>
    <cellStyle name="Celda vinculada 3" xfId="1110"/>
    <cellStyle name="Celda vinculada 4" xfId="1111"/>
    <cellStyle name="Celda vinculada 5" xfId="1112"/>
    <cellStyle name="Celda vinculada 6" xfId="1113"/>
    <cellStyle name="Celda vinculada 7" xfId="1114"/>
    <cellStyle name="Celda vinculada 8" xfId="1115"/>
    <cellStyle name="Celda vinculada 9" xfId="1116"/>
    <cellStyle name="Célula de Verificação 2" xfId="1117"/>
    <cellStyle name="Célula Vinculada 2" xfId="1118"/>
    <cellStyle name="Check Cell" xfId="1119" builtinId="23" customBuiltin="1"/>
    <cellStyle name="Check Cell 2" xfId="1120"/>
    <cellStyle name="Check Cell 3" xfId="1121"/>
    <cellStyle name="Check Cell 4" xfId="1122"/>
    <cellStyle name="Check Cell 5" xfId="1123"/>
    <cellStyle name="Comma [0] 2" xfId="8449"/>
    <cellStyle name="Comma [0] 3" xfId="8450"/>
    <cellStyle name="Comma 2" xfId="1124"/>
    <cellStyle name="Comma 2 10" xfId="1125"/>
    <cellStyle name="Comma 2 11" xfId="197"/>
    <cellStyle name="Comma 2 2" xfId="1126"/>
    <cellStyle name="Comma 2 2 2" xfId="1127"/>
    <cellStyle name="Comma 2 3" xfId="1128"/>
    <cellStyle name="Comma 2 4" xfId="1129"/>
    <cellStyle name="Comma 2 5" xfId="1130"/>
    <cellStyle name="Comma 2 6" xfId="1131"/>
    <cellStyle name="Comma 2 7" xfId="1132"/>
    <cellStyle name="Comma 2 8" xfId="1133"/>
    <cellStyle name="Comma 2 9" xfId="1134"/>
    <cellStyle name="Comma 3" xfId="1135"/>
    <cellStyle name="Comma 3 10" xfId="1136"/>
    <cellStyle name="Comma 3 2" xfId="1137"/>
    <cellStyle name="Comma 3 3" xfId="1138"/>
    <cellStyle name="Comma 3 4" xfId="1139"/>
    <cellStyle name="Comma 3 5" xfId="1140"/>
    <cellStyle name="Comma 3 6" xfId="1141"/>
    <cellStyle name="Comma 3 7" xfId="1142"/>
    <cellStyle name="Comma 3 8" xfId="1143"/>
    <cellStyle name="Comma 3 9" xfId="1144"/>
    <cellStyle name="Comma0" xfId="1145"/>
    <cellStyle name="Comma0 - Modelo1" xfId="1146"/>
    <cellStyle name="Comma0 - Modelo1 10" xfId="1147"/>
    <cellStyle name="Comma0 - Modelo1 11" xfId="1148"/>
    <cellStyle name="Comma0 - Modelo1 12" xfId="1149"/>
    <cellStyle name="Comma0 - Modelo1 13" xfId="1150"/>
    <cellStyle name="Comma0 - Modelo1 14" xfId="1151"/>
    <cellStyle name="Comma0 - Modelo1 15" xfId="1152"/>
    <cellStyle name="Comma0 - Modelo1 2" xfId="1153"/>
    <cellStyle name="Comma0 - Modelo1 2 2" xfId="1154"/>
    <cellStyle name="Comma0 - Modelo1 2 3" xfId="1155"/>
    <cellStyle name="Comma0 - Modelo1 2 4" xfId="1156"/>
    <cellStyle name="Comma0 - Modelo1 3" xfId="1157"/>
    <cellStyle name="Comma0 - Modelo1 3 2" xfId="1158"/>
    <cellStyle name="Comma0 - Modelo1 4" xfId="1159"/>
    <cellStyle name="Comma0 - Modelo1 4 2" xfId="1160"/>
    <cellStyle name="Comma0 - Modelo1 5" xfId="1161"/>
    <cellStyle name="Comma0 - Modelo1 6" xfId="1162"/>
    <cellStyle name="Comma0 - Modelo1 7" xfId="1163"/>
    <cellStyle name="Comma0 - Modelo1 8" xfId="1164"/>
    <cellStyle name="Comma0 - Modelo1 9" xfId="1165"/>
    <cellStyle name="Comma0 - Style1" xfId="1166"/>
    <cellStyle name="Comma0 - Style1 10" xfId="1167"/>
    <cellStyle name="Comma0 - Style1 11" xfId="1168"/>
    <cellStyle name="Comma0 - Style1 12" xfId="1169"/>
    <cellStyle name="Comma0 - Style1 13" xfId="1170"/>
    <cellStyle name="Comma0 - Style1 14" xfId="1171"/>
    <cellStyle name="Comma0 - Style1 15" xfId="1172"/>
    <cellStyle name="Comma0 - Style1 2" xfId="1173"/>
    <cellStyle name="Comma0 - Style1 2 2" xfId="1174"/>
    <cellStyle name="Comma0 - Style1 2 3" xfId="1175"/>
    <cellStyle name="Comma0 - Style1 2 4" xfId="1176"/>
    <cellStyle name="Comma0 - Style1 3" xfId="1177"/>
    <cellStyle name="Comma0 - Style1 3 2" xfId="1178"/>
    <cellStyle name="Comma0 - Style1 4" xfId="1179"/>
    <cellStyle name="Comma0 - Style1 4 2" xfId="1180"/>
    <cellStyle name="Comma0 - Style1 5" xfId="1181"/>
    <cellStyle name="Comma0 - Style1 6" xfId="1182"/>
    <cellStyle name="Comma0 - Style1 7" xfId="1183"/>
    <cellStyle name="Comma0 - Style1 8" xfId="1184"/>
    <cellStyle name="Comma0 - Style1 9" xfId="1185"/>
    <cellStyle name="Comma0 10" xfId="1186"/>
    <cellStyle name="Comma0 11" xfId="1187"/>
    <cellStyle name="Comma0 12" xfId="1188"/>
    <cellStyle name="Comma0 13" xfId="1189"/>
    <cellStyle name="Comma0 14" xfId="1190"/>
    <cellStyle name="Comma0 15" xfId="1191"/>
    <cellStyle name="Comma0 16" xfId="1192"/>
    <cellStyle name="Comma0 17" xfId="1193"/>
    <cellStyle name="Comma0 18" xfId="1194"/>
    <cellStyle name="Comma0 19" xfId="1195"/>
    <cellStyle name="Comma0 2" xfId="1196"/>
    <cellStyle name="Comma0 2 2" xfId="1197"/>
    <cellStyle name="Comma0 2 2 2" xfId="1198"/>
    <cellStyle name="Comma0 2 2 3" xfId="1199"/>
    <cellStyle name="Comma0 20" xfId="1200"/>
    <cellStyle name="Comma0 21" xfId="1201"/>
    <cellStyle name="Comma0 22" xfId="1202"/>
    <cellStyle name="Comma0 23" xfId="1203"/>
    <cellStyle name="Comma0 24" xfId="1204"/>
    <cellStyle name="Comma0 25" xfId="1205"/>
    <cellStyle name="Comma0 3" xfId="1206"/>
    <cellStyle name="Comma0 3 2" xfId="1207"/>
    <cellStyle name="Comma0 3 2 2" xfId="1208"/>
    <cellStyle name="Comma0 3 2 3" xfId="1209"/>
    <cellStyle name="Comma0 4" xfId="1210"/>
    <cellStyle name="Comma0 4 2" xfId="1211"/>
    <cellStyle name="Comma0 4 2 2" xfId="1212"/>
    <cellStyle name="Comma0 4 2 3" xfId="1213"/>
    <cellStyle name="Comma0 5" xfId="1214"/>
    <cellStyle name="Comma0 5 2" xfId="1215"/>
    <cellStyle name="Comma0 5 3" xfId="1216"/>
    <cellStyle name="Comma0 6" xfId="1217"/>
    <cellStyle name="Comma0 7" xfId="1218"/>
    <cellStyle name="Comma0 8" xfId="1219"/>
    <cellStyle name="Comma0 9" xfId="1220"/>
    <cellStyle name="Comma0_Flota Ppto 2011 (2)" xfId="1221"/>
    <cellStyle name="Comma1 - Modelo2" xfId="1222"/>
    <cellStyle name="Comma1 - Modelo2 10" xfId="1223"/>
    <cellStyle name="Comma1 - Modelo2 11" xfId="1224"/>
    <cellStyle name="Comma1 - Modelo2 12" xfId="1225"/>
    <cellStyle name="Comma1 - Modelo2 13" xfId="1226"/>
    <cellStyle name="Comma1 - Modelo2 14" xfId="1227"/>
    <cellStyle name="Comma1 - Modelo2 15" xfId="1228"/>
    <cellStyle name="Comma1 - Modelo2 2" xfId="1229"/>
    <cellStyle name="Comma1 - Modelo2 2 2" xfId="1230"/>
    <cellStyle name="Comma1 - Modelo2 2 3" xfId="1231"/>
    <cellStyle name="Comma1 - Modelo2 2 4" xfId="1232"/>
    <cellStyle name="Comma1 - Modelo2 3" xfId="1233"/>
    <cellStyle name="Comma1 - Modelo2 3 2" xfId="1234"/>
    <cellStyle name="Comma1 - Modelo2 4" xfId="1235"/>
    <cellStyle name="Comma1 - Modelo2 4 2" xfId="1236"/>
    <cellStyle name="Comma1 - Modelo2 5" xfId="1237"/>
    <cellStyle name="Comma1 - Modelo2 6" xfId="1238"/>
    <cellStyle name="Comma1 - Modelo2 7" xfId="1239"/>
    <cellStyle name="Comma1 - Modelo2 8" xfId="1240"/>
    <cellStyle name="Comma1 - Modelo2 9" xfId="1241"/>
    <cellStyle name="Comma1 - Style2" xfId="1242"/>
    <cellStyle name="Comma1 - Style2 10" xfId="1243"/>
    <cellStyle name="Comma1 - Style2 11" xfId="1244"/>
    <cellStyle name="Comma1 - Style2 12" xfId="1245"/>
    <cellStyle name="Comma1 - Style2 13" xfId="1246"/>
    <cellStyle name="Comma1 - Style2 14" xfId="1247"/>
    <cellStyle name="Comma1 - Style2 15" xfId="1248"/>
    <cellStyle name="Comma1 - Style2 2" xfId="1249"/>
    <cellStyle name="Comma1 - Style2 2 2" xfId="1250"/>
    <cellStyle name="Comma1 - Style2 2 3" xfId="1251"/>
    <cellStyle name="Comma1 - Style2 2 4" xfId="1252"/>
    <cellStyle name="Comma1 - Style2 3" xfId="1253"/>
    <cellStyle name="Comma1 - Style2 3 2" xfId="1254"/>
    <cellStyle name="Comma1 - Style2 4" xfId="1255"/>
    <cellStyle name="Comma1 - Style2 4 2" xfId="1256"/>
    <cellStyle name="Comma1 - Style2 5" xfId="1257"/>
    <cellStyle name="Comma1 - Style2 6" xfId="1258"/>
    <cellStyle name="Comma1 - Style2 7" xfId="1259"/>
    <cellStyle name="Comma1 - Style2 8" xfId="1260"/>
    <cellStyle name="Comma1 - Style2 9" xfId="1261"/>
    <cellStyle name="Currency0" xfId="1262"/>
    <cellStyle name="Currency0 10" xfId="1263"/>
    <cellStyle name="Currency0 11" xfId="1264"/>
    <cellStyle name="Currency0 12" xfId="1265"/>
    <cellStyle name="Currency0 13" xfId="1266"/>
    <cellStyle name="Currency0 14" xfId="1267"/>
    <cellStyle name="Currency0 15" xfId="1268"/>
    <cellStyle name="Currency0 16" xfId="1269"/>
    <cellStyle name="Currency0 17" xfId="1270"/>
    <cellStyle name="Currency0 2" xfId="1271"/>
    <cellStyle name="Currency0 2 10" xfId="1272"/>
    <cellStyle name="Currency0 2 2" xfId="1273"/>
    <cellStyle name="Currency0 2 2 10" xfId="1274"/>
    <cellStyle name="Currency0 2 2 2" xfId="1275"/>
    <cellStyle name="Currency0 2 2 3" xfId="1276"/>
    <cellStyle name="Currency0 2 2 4" xfId="1277"/>
    <cellStyle name="Currency0 2 2 5" xfId="1278"/>
    <cellStyle name="Currency0 2 2 6" xfId="1279"/>
    <cellStyle name="Currency0 2 2 7" xfId="1280"/>
    <cellStyle name="Currency0 2 2 8" xfId="1281"/>
    <cellStyle name="Currency0 2 2 9" xfId="1282"/>
    <cellStyle name="Currency0 2 3" xfId="1283"/>
    <cellStyle name="Currency0 2 4" xfId="1284"/>
    <cellStyle name="Currency0 2 5" xfId="1285"/>
    <cellStyle name="Currency0 2 6" xfId="1286"/>
    <cellStyle name="Currency0 2 7" xfId="1287"/>
    <cellStyle name="Currency0 2 8" xfId="1288"/>
    <cellStyle name="Currency0 2 9" xfId="1289"/>
    <cellStyle name="Currency0 3" xfId="1290"/>
    <cellStyle name="Currency0 3 10" xfId="1291"/>
    <cellStyle name="Currency0 3 2" xfId="1292"/>
    <cellStyle name="Currency0 3 2 10" xfId="1293"/>
    <cellStyle name="Currency0 3 2 2" xfId="1294"/>
    <cellStyle name="Currency0 3 2 3" xfId="1295"/>
    <cellStyle name="Currency0 3 2 4" xfId="1296"/>
    <cellStyle name="Currency0 3 2 5" xfId="1297"/>
    <cellStyle name="Currency0 3 2 6" xfId="1298"/>
    <cellStyle name="Currency0 3 2 7" xfId="1299"/>
    <cellStyle name="Currency0 3 2 8" xfId="1300"/>
    <cellStyle name="Currency0 3 2 9" xfId="1301"/>
    <cellStyle name="Currency0 3 3" xfId="1302"/>
    <cellStyle name="Currency0 3 4" xfId="1303"/>
    <cellStyle name="Currency0 3 5" xfId="1304"/>
    <cellStyle name="Currency0 3 6" xfId="1305"/>
    <cellStyle name="Currency0 3 7" xfId="1306"/>
    <cellStyle name="Currency0 3 8" xfId="1307"/>
    <cellStyle name="Currency0 3 9" xfId="1308"/>
    <cellStyle name="Currency0 4" xfId="1309"/>
    <cellStyle name="Currency0 4 10" xfId="1310"/>
    <cellStyle name="Currency0 4 2" xfId="1311"/>
    <cellStyle name="Currency0 4 2 10" xfId="1312"/>
    <cellStyle name="Currency0 4 2 2" xfId="1313"/>
    <cellStyle name="Currency0 4 2 3" xfId="1314"/>
    <cellStyle name="Currency0 4 2 4" xfId="1315"/>
    <cellStyle name="Currency0 4 2 5" xfId="1316"/>
    <cellStyle name="Currency0 4 2 6" xfId="1317"/>
    <cellStyle name="Currency0 4 2 7" xfId="1318"/>
    <cellStyle name="Currency0 4 2 8" xfId="1319"/>
    <cellStyle name="Currency0 4 2 9" xfId="1320"/>
    <cellStyle name="Currency0 4 3" xfId="1321"/>
    <cellStyle name="Currency0 4 4" xfId="1322"/>
    <cellStyle name="Currency0 4 5" xfId="1323"/>
    <cellStyle name="Currency0 4 6" xfId="1324"/>
    <cellStyle name="Currency0 4 7" xfId="1325"/>
    <cellStyle name="Currency0 4 8" xfId="1326"/>
    <cellStyle name="Currency0 4 9" xfId="1327"/>
    <cellStyle name="Currency0 5" xfId="1328"/>
    <cellStyle name="Currency0 5 10" xfId="1329"/>
    <cellStyle name="Currency0 5 2" xfId="1330"/>
    <cellStyle name="Currency0 5 3" xfId="1331"/>
    <cellStyle name="Currency0 5 4" xfId="1332"/>
    <cellStyle name="Currency0 5 5" xfId="1333"/>
    <cellStyle name="Currency0 5 6" xfId="1334"/>
    <cellStyle name="Currency0 5 7" xfId="1335"/>
    <cellStyle name="Currency0 5 8" xfId="1336"/>
    <cellStyle name="Currency0 5 9" xfId="1337"/>
    <cellStyle name="Currency0 6" xfId="1338"/>
    <cellStyle name="Currency0 6 2" xfId="1339"/>
    <cellStyle name="Currency0 7" xfId="1340"/>
    <cellStyle name="Currency0 8" xfId="1341"/>
    <cellStyle name="Currency0 9" xfId="1342"/>
    <cellStyle name="Dash" xfId="1343"/>
    <cellStyle name="Date" xfId="1344"/>
    <cellStyle name="Date 2" xfId="1345"/>
    <cellStyle name="Date 2 2" xfId="1346"/>
    <cellStyle name="Date 2 2 2" xfId="1347"/>
    <cellStyle name="Date 2 2 3" xfId="1348"/>
    <cellStyle name="Date 3" xfId="1349"/>
    <cellStyle name="Date 3 2" xfId="1350"/>
    <cellStyle name="Date 3 2 2" xfId="1351"/>
    <cellStyle name="Date 3 2 3" xfId="1352"/>
    <cellStyle name="Date 4" xfId="1353"/>
    <cellStyle name="Date 4 2" xfId="1354"/>
    <cellStyle name="Date 4 2 2" xfId="1355"/>
    <cellStyle name="Date 4 2 3" xfId="1356"/>
    <cellStyle name="Date 5" xfId="1357"/>
    <cellStyle name="Date 5 2" xfId="1358"/>
    <cellStyle name="Date 5 3" xfId="1359"/>
    <cellStyle name="Date 6" xfId="1360"/>
    <cellStyle name="Date 7" xfId="1361"/>
    <cellStyle name="Date 8" xfId="1362"/>
    <cellStyle name="Dezimal_HNAPLAN1" xfId="1363"/>
    <cellStyle name="Dia" xfId="1364"/>
    <cellStyle name="Dia 10" xfId="1365"/>
    <cellStyle name="Dia 11" xfId="1366"/>
    <cellStyle name="Dia 12" xfId="1367"/>
    <cellStyle name="Dia 13" xfId="1368"/>
    <cellStyle name="Dia 14" xfId="1369"/>
    <cellStyle name="Dia 15" xfId="1370"/>
    <cellStyle name="Dia 16" xfId="1371"/>
    <cellStyle name="Dia 17" xfId="1372"/>
    <cellStyle name="Dia 2" xfId="1373"/>
    <cellStyle name="Dia 2 2" xfId="1374"/>
    <cellStyle name="Dia 2 3" xfId="1375"/>
    <cellStyle name="Dia 2 4" xfId="1376"/>
    <cellStyle name="Dia 3" xfId="1377"/>
    <cellStyle name="Dia 3 2" xfId="1378"/>
    <cellStyle name="Dia 3 2 2" xfId="1379"/>
    <cellStyle name="Dia 3 3" xfId="1380"/>
    <cellStyle name="Dia 4" xfId="1381"/>
    <cellStyle name="Dia 4 2" xfId="1382"/>
    <cellStyle name="Dia 4 3" xfId="1383"/>
    <cellStyle name="Dia 5" xfId="1384"/>
    <cellStyle name="Dia 6" xfId="1385"/>
    <cellStyle name="Dia 7" xfId="1386"/>
    <cellStyle name="Dia 8" xfId="1387"/>
    <cellStyle name="Dia 9" xfId="1388"/>
    <cellStyle name="Diseño" xfId="1389"/>
    <cellStyle name="Diseño 2" xfId="1390"/>
    <cellStyle name="Emphasis 1" xfId="1391"/>
    <cellStyle name="Emphasis 2" xfId="1392"/>
    <cellStyle name="Emphasis 3" xfId="1393"/>
    <cellStyle name="Encabez1" xfId="1394"/>
    <cellStyle name="Encabez1 10" xfId="1395"/>
    <cellStyle name="Encabez1 11" xfId="1396"/>
    <cellStyle name="Encabez1 12" xfId="1397"/>
    <cellStyle name="Encabez1 13" xfId="1398"/>
    <cellStyle name="Encabez1 14" xfId="1399"/>
    <cellStyle name="Encabez1 15" xfId="1400"/>
    <cellStyle name="Encabez1 16" xfId="1401"/>
    <cellStyle name="Encabez1 17" xfId="1402"/>
    <cellStyle name="Encabez1 2" xfId="1403"/>
    <cellStyle name="Encabez1 2 2" xfId="1404"/>
    <cellStyle name="Encabez1 2 3" xfId="1405"/>
    <cellStyle name="Encabez1 2 4" xfId="1406"/>
    <cellStyle name="Encabez1 3" xfId="1407"/>
    <cellStyle name="Encabez1 3 2" xfId="1408"/>
    <cellStyle name="Encabez1 3 3" xfId="1409"/>
    <cellStyle name="Encabez1 4" xfId="1410"/>
    <cellStyle name="Encabez1 4 2" xfId="1411"/>
    <cellStyle name="Encabez1 4 3" xfId="1412"/>
    <cellStyle name="Encabez1 5" xfId="1413"/>
    <cellStyle name="Encabez1 6" xfId="1414"/>
    <cellStyle name="Encabez1 7" xfId="1415"/>
    <cellStyle name="Encabez1 8" xfId="1416"/>
    <cellStyle name="Encabez1 9" xfId="1417"/>
    <cellStyle name="Encabez2" xfId="1418"/>
    <cellStyle name="Encabez2 10" xfId="1419"/>
    <cellStyle name="Encabez2 11" xfId="1420"/>
    <cellStyle name="Encabez2 12" xfId="1421"/>
    <cellStyle name="Encabez2 13" xfId="1422"/>
    <cellStyle name="Encabez2 14" xfId="1423"/>
    <cellStyle name="Encabez2 15" xfId="1424"/>
    <cellStyle name="Encabez2 16" xfId="1425"/>
    <cellStyle name="Encabez2 17" xfId="1426"/>
    <cellStyle name="Encabez2 2" xfId="1427"/>
    <cellStyle name="Encabez2 2 2" xfId="1428"/>
    <cellStyle name="Encabez2 2 3" xfId="1429"/>
    <cellStyle name="Encabez2 2 4" xfId="1430"/>
    <cellStyle name="Encabez2 3" xfId="1431"/>
    <cellStyle name="Encabez2 3 2" xfId="1432"/>
    <cellStyle name="Encabez2 3 3" xfId="1433"/>
    <cellStyle name="Encabez2 4" xfId="1434"/>
    <cellStyle name="Encabez2 4 2" xfId="1435"/>
    <cellStyle name="Encabez2 4 3" xfId="1436"/>
    <cellStyle name="Encabez2 5" xfId="1437"/>
    <cellStyle name="Encabez2 6" xfId="1438"/>
    <cellStyle name="Encabez2 7" xfId="1439"/>
    <cellStyle name="Encabez2 8" xfId="1440"/>
    <cellStyle name="Encabez2 9" xfId="1441"/>
    <cellStyle name="Encabezado 4 10" xfId="1442"/>
    <cellStyle name="Encabezado 4 11" xfId="1443"/>
    <cellStyle name="Encabezado 4 2" xfId="1444"/>
    <cellStyle name="Encabezado 4 2 10" xfId="1445"/>
    <cellStyle name="Encabezado 4 2 11" xfId="1446"/>
    <cellStyle name="Encabezado 4 2 12" xfId="1447"/>
    <cellStyle name="Encabezado 4 2 13" xfId="1448"/>
    <cellStyle name="Encabezado 4 2 14" xfId="1449"/>
    <cellStyle name="Encabezado 4 2 14 2" xfId="1450"/>
    <cellStyle name="Encabezado 4 2 15" xfId="1451"/>
    <cellStyle name="Encabezado 4 2 16" xfId="1452"/>
    <cellStyle name="Encabezado 4 2 2" xfId="1453"/>
    <cellStyle name="Encabezado 4 2 2 2" xfId="1454"/>
    <cellStyle name="Encabezado 4 2 3" xfId="1455"/>
    <cellStyle name="Encabezado 4 2 3 2" xfId="1456"/>
    <cellStyle name="Encabezado 4 2 3 2 2" xfId="1457"/>
    <cellStyle name="Encabezado 4 2 3 2 2 2" xfId="1458"/>
    <cellStyle name="Encabezado 4 2 3 2 2 2 2" xfId="1459"/>
    <cellStyle name="Encabezado 4 2 3 2 3" xfId="1460"/>
    <cellStyle name="Encabezado 4 2 3 2 4" xfId="1461"/>
    <cellStyle name="Encabezado 4 2 3 3" xfId="1462"/>
    <cellStyle name="Encabezado 4 2 3 3 2" xfId="1463"/>
    <cellStyle name="Encabezado 4 2 3 3 2 2" xfId="1464"/>
    <cellStyle name="Encabezado 4 2 3 4" xfId="1465"/>
    <cellStyle name="Encabezado 4 2 4" xfId="1466"/>
    <cellStyle name="Encabezado 4 2 5" xfId="1467"/>
    <cellStyle name="Encabezado 4 2 6" xfId="1468"/>
    <cellStyle name="Encabezado 4 2 7" xfId="1469"/>
    <cellStyle name="Encabezado 4 2 8" xfId="1470"/>
    <cellStyle name="Encabezado 4 2 9" xfId="1471"/>
    <cellStyle name="Encabezado 4 2 9 2" xfId="1472"/>
    <cellStyle name="Encabezado 4 2 9 2 2" xfId="1473"/>
    <cellStyle name="Encabezado 4 3" xfId="1474"/>
    <cellStyle name="Encabezado 4 4" xfId="1475"/>
    <cellStyle name="Encabezado 4 5" xfId="1476"/>
    <cellStyle name="Encabezado 4 6" xfId="1477"/>
    <cellStyle name="Encabezado 4 7" xfId="1478"/>
    <cellStyle name="Encabezado 4 8" xfId="1479"/>
    <cellStyle name="Encabezado 4 9" xfId="1480"/>
    <cellStyle name="Ênfase1 2" xfId="1481"/>
    <cellStyle name="Ênfase2 2" xfId="1482"/>
    <cellStyle name="Ênfase3 2" xfId="1483"/>
    <cellStyle name="Ênfase4 2" xfId="1484"/>
    <cellStyle name="Ênfase5 2" xfId="1485"/>
    <cellStyle name="Ênfase6 2" xfId="1486"/>
    <cellStyle name="Énfasis1 10" xfId="1488"/>
    <cellStyle name="Énfasis1 11" xfId="1489"/>
    <cellStyle name="Énfasis1 2" xfId="1490"/>
    <cellStyle name="Énfasis1 2 10" xfId="1491"/>
    <cellStyle name="Énfasis1 2 11" xfId="1492"/>
    <cellStyle name="Énfasis1 2 12" xfId="1493"/>
    <cellStyle name="Énfasis1 2 13" xfId="1494"/>
    <cellStyle name="Énfasis1 2 14" xfId="1495"/>
    <cellStyle name="Énfasis1 2 14 2" xfId="1496"/>
    <cellStyle name="Énfasis1 2 15" xfId="1497"/>
    <cellStyle name="Énfasis1 2 16" xfId="1498"/>
    <cellStyle name="Énfasis1 2 2" xfId="1499"/>
    <cellStyle name="Énfasis1 2 2 2" xfId="1500"/>
    <cellStyle name="Énfasis1 2 3" xfId="1501"/>
    <cellStyle name="Énfasis1 2 3 2" xfId="1502"/>
    <cellStyle name="Énfasis1 2 3 2 2" xfId="1503"/>
    <cellStyle name="Énfasis1 2 3 2 2 2" xfId="1504"/>
    <cellStyle name="Énfasis1 2 3 2 2 2 2" xfId="1505"/>
    <cellStyle name="Énfasis1 2 3 2 3" xfId="1506"/>
    <cellStyle name="Énfasis1 2 3 2 4" xfId="1507"/>
    <cellStyle name="Énfasis1 2 3 3" xfId="1508"/>
    <cellStyle name="Énfasis1 2 3 3 2" xfId="1509"/>
    <cellStyle name="Énfasis1 2 3 3 2 2" xfId="1510"/>
    <cellStyle name="Énfasis1 2 3 4" xfId="1511"/>
    <cellStyle name="Énfasis1 2 4" xfId="1512"/>
    <cellStyle name="Énfasis1 2 5" xfId="1513"/>
    <cellStyle name="Énfasis1 2 6" xfId="1514"/>
    <cellStyle name="Énfasis1 2 7" xfId="1515"/>
    <cellStyle name="Énfasis1 2 8" xfId="1516"/>
    <cellStyle name="Énfasis1 2 9" xfId="1517"/>
    <cellStyle name="Énfasis1 2 9 2" xfId="1518"/>
    <cellStyle name="Énfasis1 2 9 2 2" xfId="1519"/>
    <cellStyle name="Énfasis1 3" xfId="1520"/>
    <cellStyle name="Énfasis1 4" xfId="1521"/>
    <cellStyle name="Énfasis1 5" xfId="1522"/>
    <cellStyle name="Énfasis1 6" xfId="1523"/>
    <cellStyle name="Énfasis1 7" xfId="1524"/>
    <cellStyle name="Énfasis1 8" xfId="1525"/>
    <cellStyle name="Énfasis1 9" xfId="1526"/>
    <cellStyle name="Énfasis2 10" xfId="1528"/>
    <cellStyle name="Énfasis2 11" xfId="1529"/>
    <cellStyle name="Énfasis2 2" xfId="1530"/>
    <cellStyle name="Énfasis2 2 2" xfId="1531"/>
    <cellStyle name="Énfasis2 2 2 2" xfId="1532"/>
    <cellStyle name="Énfasis2 2 3" xfId="1533"/>
    <cellStyle name="Énfasis2 2 4" xfId="1534"/>
    <cellStyle name="Énfasis2 2 5" xfId="1535"/>
    <cellStyle name="Énfasis2 3" xfId="1536"/>
    <cellStyle name="Énfasis2 4" xfId="1537"/>
    <cellStyle name="Énfasis2 5" xfId="1538"/>
    <cellStyle name="Énfasis2 6" xfId="1539"/>
    <cellStyle name="Énfasis2 7" xfId="1540"/>
    <cellStyle name="Énfasis2 8" xfId="1541"/>
    <cellStyle name="Énfasis2 9" xfId="1542"/>
    <cellStyle name="Énfasis3 10" xfId="1544"/>
    <cellStyle name="Énfasis3 11" xfId="1545"/>
    <cellStyle name="Énfasis3 2" xfId="1546"/>
    <cellStyle name="Énfasis3 2 2" xfId="1547"/>
    <cellStyle name="Énfasis3 2 2 2" xfId="1548"/>
    <cellStyle name="Énfasis3 2 3" xfId="1549"/>
    <cellStyle name="Énfasis3 2 4" xfId="1550"/>
    <cellStyle name="Énfasis3 2 5" xfId="1551"/>
    <cellStyle name="Énfasis3 3" xfId="1552"/>
    <cellStyle name="Énfasis3 4" xfId="1553"/>
    <cellStyle name="Énfasis3 5" xfId="1554"/>
    <cellStyle name="Énfasis3 6" xfId="1555"/>
    <cellStyle name="Énfasis3 7" xfId="1556"/>
    <cellStyle name="Énfasis3 8" xfId="1557"/>
    <cellStyle name="Énfasis3 9" xfId="1558"/>
    <cellStyle name="Énfasis4 10" xfId="1560"/>
    <cellStyle name="Énfasis4 11" xfId="1561"/>
    <cellStyle name="Énfasis4 2" xfId="1562"/>
    <cellStyle name="Énfasis4 2 10" xfId="1563"/>
    <cellStyle name="Énfasis4 2 11" xfId="1564"/>
    <cellStyle name="Énfasis4 2 12" xfId="1565"/>
    <cellStyle name="Énfasis4 2 13" xfId="1566"/>
    <cellStyle name="Énfasis4 2 14" xfId="1567"/>
    <cellStyle name="Énfasis4 2 14 2" xfId="1568"/>
    <cellStyle name="Énfasis4 2 15" xfId="1569"/>
    <cellStyle name="Énfasis4 2 16" xfId="1570"/>
    <cellStyle name="Énfasis4 2 2" xfId="1571"/>
    <cellStyle name="Énfasis4 2 2 2" xfId="1572"/>
    <cellStyle name="Énfasis4 2 3" xfId="1573"/>
    <cellStyle name="Énfasis4 2 3 2" xfId="1574"/>
    <cellStyle name="Énfasis4 2 3 2 2" xfId="1575"/>
    <cellStyle name="Énfasis4 2 3 2 2 2" xfId="1576"/>
    <cellStyle name="Énfasis4 2 3 2 2 2 2" xfId="1577"/>
    <cellStyle name="Énfasis4 2 3 2 3" xfId="1578"/>
    <cellStyle name="Énfasis4 2 3 2 4" xfId="1579"/>
    <cellStyle name="Énfasis4 2 3 3" xfId="1580"/>
    <cellStyle name="Énfasis4 2 3 3 2" xfId="1581"/>
    <cellStyle name="Énfasis4 2 3 3 2 2" xfId="1582"/>
    <cellStyle name="Énfasis4 2 3 4" xfId="1583"/>
    <cellStyle name="Énfasis4 2 4" xfId="1584"/>
    <cellStyle name="Énfasis4 2 5" xfId="1585"/>
    <cellStyle name="Énfasis4 2 6" xfId="1586"/>
    <cellStyle name="Énfasis4 2 7" xfId="1587"/>
    <cellStyle name="Énfasis4 2 8" xfId="1588"/>
    <cellStyle name="Énfasis4 2 9" xfId="1589"/>
    <cellStyle name="Énfasis4 2 9 2" xfId="1590"/>
    <cellStyle name="Énfasis4 2 9 2 2" xfId="1591"/>
    <cellStyle name="Énfasis4 3" xfId="1592"/>
    <cellStyle name="Énfasis4 4" xfId="1593"/>
    <cellStyle name="Énfasis4 5" xfId="1594"/>
    <cellStyle name="Énfasis4 6" xfId="1595"/>
    <cellStyle name="Énfasis4 7" xfId="1596"/>
    <cellStyle name="Énfasis4 8" xfId="1597"/>
    <cellStyle name="Énfasis4 9" xfId="1598"/>
    <cellStyle name="Énfasis5 10" xfId="1600"/>
    <cellStyle name="Énfasis5 11" xfId="1601"/>
    <cellStyle name="Énfasis5 2" xfId="1602"/>
    <cellStyle name="Énfasis5 2 2" xfId="1603"/>
    <cellStyle name="Énfasis5 2 2 2" xfId="1604"/>
    <cellStyle name="Énfasis5 2 3" xfId="1605"/>
    <cellStyle name="Énfasis5 2 4" xfId="1606"/>
    <cellStyle name="Énfasis5 2 5" xfId="1607"/>
    <cellStyle name="Énfasis5 3" xfId="1608"/>
    <cellStyle name="Énfasis5 4" xfId="1609"/>
    <cellStyle name="Énfasis5 5" xfId="1610"/>
    <cellStyle name="Énfasis5 6" xfId="1611"/>
    <cellStyle name="Énfasis5 7" xfId="1612"/>
    <cellStyle name="Énfasis5 8" xfId="1613"/>
    <cellStyle name="Énfasis5 9" xfId="1614"/>
    <cellStyle name="Énfasis6 10" xfId="1616"/>
    <cellStyle name="Énfasis6 11" xfId="1617"/>
    <cellStyle name="Énfasis6 2" xfId="1618"/>
    <cellStyle name="Énfasis6 2 2" xfId="1619"/>
    <cellStyle name="Énfasis6 2 2 2" xfId="1620"/>
    <cellStyle name="Énfasis6 2 3" xfId="1621"/>
    <cellStyle name="Énfasis6 2 4" xfId="1622"/>
    <cellStyle name="Énfasis6 2 5" xfId="1623"/>
    <cellStyle name="Énfasis6 3" xfId="1624"/>
    <cellStyle name="Énfasis6 4" xfId="1625"/>
    <cellStyle name="Énfasis6 5" xfId="1626"/>
    <cellStyle name="Énfasis6 6" xfId="1627"/>
    <cellStyle name="Énfasis6 7" xfId="1628"/>
    <cellStyle name="Énfasis6 8" xfId="1629"/>
    <cellStyle name="Énfasis6 9" xfId="1630"/>
    <cellStyle name="Entrada 10" xfId="1631"/>
    <cellStyle name="Entrada 11" xfId="1632"/>
    <cellStyle name="Entrada 2" xfId="1633"/>
    <cellStyle name="Entrada 2 2" xfId="1634"/>
    <cellStyle name="Entrada 2 2 2" xfId="1635"/>
    <cellStyle name="Entrada 2 3" xfId="1636"/>
    <cellStyle name="Entrada 2 4" xfId="1637"/>
    <cellStyle name="Entrada 2 5" xfId="1638"/>
    <cellStyle name="Entrada 3" xfId="1639"/>
    <cellStyle name="Entrada 4" xfId="1640"/>
    <cellStyle name="Entrada 5" xfId="1641"/>
    <cellStyle name="Entrada 6" xfId="1642"/>
    <cellStyle name="Entrada 7" xfId="1643"/>
    <cellStyle name="Entrada 8" xfId="1644"/>
    <cellStyle name="Entrada 9" xfId="1645"/>
    <cellStyle name="Estilo 1" xfId="1646"/>
    <cellStyle name="Estilo 1 10" xfId="1647"/>
    <cellStyle name="Estilo 1 11" xfId="1648"/>
    <cellStyle name="Estilo 1 11 10" xfId="1649"/>
    <cellStyle name="Estilo 1 11 11" xfId="1650"/>
    <cellStyle name="Estilo 1 11 12" xfId="1651"/>
    <cellStyle name="Estilo 1 11 13" xfId="1652"/>
    <cellStyle name="Estilo 1 11 14" xfId="1653"/>
    <cellStyle name="Estilo 1 11 15" xfId="1654"/>
    <cellStyle name="Estilo 1 11 16" xfId="1655"/>
    <cellStyle name="Estilo 1 11 17" xfId="1656"/>
    <cellStyle name="Estilo 1 11 18" xfId="1657"/>
    <cellStyle name="Estilo 1 11 19" xfId="1658"/>
    <cellStyle name="Estilo 1 11 19 2" xfId="1659"/>
    <cellStyle name="Estilo 1 11 19 2 2" xfId="1660"/>
    <cellStyle name="Estilo 1 11 19 2 3" xfId="1661"/>
    <cellStyle name="Estilo 1 11 2" xfId="1662"/>
    <cellStyle name="Estilo 1 11 2 2" xfId="1663"/>
    <cellStyle name="Estilo 1 11 2 2 10" xfId="1664"/>
    <cellStyle name="Estilo 1 11 2 2 11" xfId="1665"/>
    <cellStyle name="Estilo 1 11 2 2 12" xfId="1666"/>
    <cellStyle name="Estilo 1 11 2 2 13" xfId="1667"/>
    <cellStyle name="Estilo 1 11 2 2 2" xfId="1668"/>
    <cellStyle name="Estilo 1 11 2 2 3" xfId="1669"/>
    <cellStyle name="Estilo 1 11 2 2 4" xfId="1670"/>
    <cellStyle name="Estilo 1 11 2 2 5" xfId="1671"/>
    <cellStyle name="Estilo 1 11 2 2 6" xfId="1672"/>
    <cellStyle name="Estilo 1 11 2 2 7" xfId="1673"/>
    <cellStyle name="Estilo 1 11 2 2 8" xfId="1674"/>
    <cellStyle name="Estilo 1 11 2 2 8 2" xfId="1675"/>
    <cellStyle name="Estilo 1 11 2 2 8 2 2" xfId="1676"/>
    <cellStyle name="Estilo 1 11 2 2 8 2 3" xfId="1677"/>
    <cellStyle name="Estilo 1 11 2 2 9" xfId="1678"/>
    <cellStyle name="Estilo 1 11 20" xfId="1679"/>
    <cellStyle name="Estilo 1 11 21" xfId="1680"/>
    <cellStyle name="Estilo 1 11 22" xfId="1681"/>
    <cellStyle name="Estilo 1 11 23" xfId="1682"/>
    <cellStyle name="Estilo 1 11 24" xfId="1683"/>
    <cellStyle name="Estilo 1 11 3" xfId="1684"/>
    <cellStyle name="Estilo 1 11 4" xfId="1685"/>
    <cellStyle name="Estilo 1 11 5" xfId="1686"/>
    <cellStyle name="Estilo 1 11 6" xfId="1687"/>
    <cellStyle name="Estilo 1 11 7" xfId="1688"/>
    <cellStyle name="Estilo 1 11 8" xfId="1689"/>
    <cellStyle name="Estilo 1 11 9" xfId="1690"/>
    <cellStyle name="Estilo 1 12" xfId="1691"/>
    <cellStyle name="Estilo 1 12 10" xfId="1692"/>
    <cellStyle name="Estilo 1 12 11" xfId="1693"/>
    <cellStyle name="Estilo 1 12 12" xfId="1694"/>
    <cellStyle name="Estilo 1 12 13" xfId="1695"/>
    <cellStyle name="Estilo 1 12 13 2" xfId="1696"/>
    <cellStyle name="Estilo 1 12 13 2 2" xfId="1697"/>
    <cellStyle name="Estilo 1 12 13 2 3" xfId="1698"/>
    <cellStyle name="Estilo 1 12 14" xfId="1699"/>
    <cellStyle name="Estilo 1 12 15" xfId="1700"/>
    <cellStyle name="Estilo 1 12 16" xfId="1701"/>
    <cellStyle name="Estilo 1 12 17" xfId="1702"/>
    <cellStyle name="Estilo 1 12 18" xfId="1703"/>
    <cellStyle name="Estilo 1 12 2" xfId="1704"/>
    <cellStyle name="Estilo 1 12 2 2" xfId="1705"/>
    <cellStyle name="Estilo 1 12 2 2 10" xfId="1706"/>
    <cellStyle name="Estilo 1 12 2 2 11" xfId="1707"/>
    <cellStyle name="Estilo 1 12 2 2 12" xfId="1708"/>
    <cellStyle name="Estilo 1 12 2 2 13" xfId="1709"/>
    <cellStyle name="Estilo 1 12 2 2 2" xfId="1710"/>
    <cellStyle name="Estilo 1 12 2 2 3" xfId="1711"/>
    <cellStyle name="Estilo 1 12 2 2 4" xfId="1712"/>
    <cellStyle name="Estilo 1 12 2 2 5" xfId="1713"/>
    <cellStyle name="Estilo 1 12 2 2 6" xfId="1714"/>
    <cellStyle name="Estilo 1 12 2 2 7" xfId="1715"/>
    <cellStyle name="Estilo 1 12 2 2 8" xfId="1716"/>
    <cellStyle name="Estilo 1 12 2 2 8 2" xfId="1717"/>
    <cellStyle name="Estilo 1 12 2 2 8 2 2" xfId="1718"/>
    <cellStyle name="Estilo 1 12 2 2 8 2 3" xfId="1719"/>
    <cellStyle name="Estilo 1 12 2 2 9" xfId="1720"/>
    <cellStyle name="Estilo 1 12 3" xfId="1721"/>
    <cellStyle name="Estilo 1 12 4" xfId="1722"/>
    <cellStyle name="Estilo 1 12 5" xfId="1723"/>
    <cellStyle name="Estilo 1 12 6" xfId="1724"/>
    <cellStyle name="Estilo 1 12 7" xfId="1725"/>
    <cellStyle name="Estilo 1 12 8" xfId="1726"/>
    <cellStyle name="Estilo 1 12 9" xfId="1727"/>
    <cellStyle name="Estilo 1 13" xfId="1728"/>
    <cellStyle name="Estilo 1 13 10" xfId="1729"/>
    <cellStyle name="Estilo 1 13 11" xfId="1730"/>
    <cellStyle name="Estilo 1 13 12" xfId="1731"/>
    <cellStyle name="Estilo 1 13 12 2" xfId="1732"/>
    <cellStyle name="Estilo 1 13 12 2 2" xfId="1733"/>
    <cellStyle name="Estilo 1 13 12 2 3" xfId="1734"/>
    <cellStyle name="Estilo 1 13 13" xfId="1735"/>
    <cellStyle name="Estilo 1 13 14" xfId="1736"/>
    <cellStyle name="Estilo 1 13 15" xfId="1737"/>
    <cellStyle name="Estilo 1 13 16" xfId="1738"/>
    <cellStyle name="Estilo 1 13 17" xfId="1739"/>
    <cellStyle name="Estilo 1 13 2" xfId="1740"/>
    <cellStyle name="Estilo 1 13 3" xfId="1741"/>
    <cellStyle name="Estilo 1 13 4" xfId="1742"/>
    <cellStyle name="Estilo 1 13 5" xfId="1743"/>
    <cellStyle name="Estilo 1 13 6" xfId="1744"/>
    <cellStyle name="Estilo 1 13 7" xfId="1745"/>
    <cellStyle name="Estilo 1 13 8" xfId="1746"/>
    <cellStyle name="Estilo 1 13 9" xfId="1747"/>
    <cellStyle name="Estilo 1 14" xfId="1748"/>
    <cellStyle name="Estilo 1 14 10" xfId="1749"/>
    <cellStyle name="Estilo 1 14 11" xfId="1750"/>
    <cellStyle name="Estilo 1 14 12" xfId="1751"/>
    <cellStyle name="Estilo 1 14 12 2" xfId="1752"/>
    <cellStyle name="Estilo 1 14 12 2 2" xfId="1753"/>
    <cellStyle name="Estilo 1 14 12 2 3" xfId="1754"/>
    <cellStyle name="Estilo 1 14 13" xfId="1755"/>
    <cellStyle name="Estilo 1 14 14" xfId="1756"/>
    <cellStyle name="Estilo 1 14 15" xfId="1757"/>
    <cellStyle name="Estilo 1 14 16" xfId="1758"/>
    <cellStyle name="Estilo 1 14 17" xfId="1759"/>
    <cellStyle name="Estilo 1 14 2" xfId="1760"/>
    <cellStyle name="Estilo 1 14 3" xfId="1761"/>
    <cellStyle name="Estilo 1 14 4" xfId="1762"/>
    <cellStyle name="Estilo 1 14 5" xfId="1763"/>
    <cellStyle name="Estilo 1 14 6" xfId="1764"/>
    <cellStyle name="Estilo 1 14 7" xfId="1765"/>
    <cellStyle name="Estilo 1 14 8" xfId="1766"/>
    <cellStyle name="Estilo 1 14 9" xfId="1767"/>
    <cellStyle name="Estilo 1 15" xfId="1768"/>
    <cellStyle name="Estilo 1 15 10" xfId="1769"/>
    <cellStyle name="Estilo 1 15 11" xfId="1770"/>
    <cellStyle name="Estilo 1 15 12" xfId="1771"/>
    <cellStyle name="Estilo 1 15 12 2" xfId="1772"/>
    <cellStyle name="Estilo 1 15 12 2 2" xfId="1773"/>
    <cellStyle name="Estilo 1 15 12 2 3" xfId="1774"/>
    <cellStyle name="Estilo 1 15 13" xfId="1775"/>
    <cellStyle name="Estilo 1 15 14" xfId="1776"/>
    <cellStyle name="Estilo 1 15 15" xfId="1777"/>
    <cellStyle name="Estilo 1 15 16" xfId="1778"/>
    <cellStyle name="Estilo 1 15 17" xfId="1779"/>
    <cellStyle name="Estilo 1 15 2" xfId="1780"/>
    <cellStyle name="Estilo 1 15 3" xfId="1781"/>
    <cellStyle name="Estilo 1 15 4" xfId="1782"/>
    <cellStyle name="Estilo 1 15 5" xfId="1783"/>
    <cellStyle name="Estilo 1 15 6" xfId="1784"/>
    <cellStyle name="Estilo 1 15 7" xfId="1785"/>
    <cellStyle name="Estilo 1 15 8" xfId="1786"/>
    <cellStyle name="Estilo 1 15 9" xfId="1787"/>
    <cellStyle name="Estilo 1 16" xfId="1788"/>
    <cellStyle name="Estilo 1 16 10" xfId="1789"/>
    <cellStyle name="Estilo 1 16 11" xfId="1790"/>
    <cellStyle name="Estilo 1 16 12" xfId="1791"/>
    <cellStyle name="Estilo 1 16 12 2" xfId="1792"/>
    <cellStyle name="Estilo 1 16 12 2 2" xfId="1793"/>
    <cellStyle name="Estilo 1 16 12 2 3" xfId="1794"/>
    <cellStyle name="Estilo 1 16 13" xfId="1795"/>
    <cellStyle name="Estilo 1 16 14" xfId="1796"/>
    <cellStyle name="Estilo 1 16 15" xfId="1797"/>
    <cellStyle name="Estilo 1 16 16" xfId="1798"/>
    <cellStyle name="Estilo 1 16 17" xfId="1799"/>
    <cellStyle name="Estilo 1 16 2" xfId="1800"/>
    <cellStyle name="Estilo 1 16 3" xfId="1801"/>
    <cellStyle name="Estilo 1 16 4" xfId="1802"/>
    <cellStyle name="Estilo 1 16 5" xfId="1803"/>
    <cellStyle name="Estilo 1 16 6" xfId="1804"/>
    <cellStyle name="Estilo 1 16 7" xfId="1805"/>
    <cellStyle name="Estilo 1 16 8" xfId="1806"/>
    <cellStyle name="Estilo 1 16 9" xfId="1807"/>
    <cellStyle name="Estilo 1 17" xfId="1808"/>
    <cellStyle name="Estilo 1 17 10" xfId="1809"/>
    <cellStyle name="Estilo 1 17 11" xfId="1810"/>
    <cellStyle name="Estilo 1 17 12" xfId="1811"/>
    <cellStyle name="Estilo 1 17 12 2" xfId="1812"/>
    <cellStyle name="Estilo 1 17 12 2 2" xfId="1813"/>
    <cellStyle name="Estilo 1 17 12 2 3" xfId="1814"/>
    <cellStyle name="Estilo 1 17 13" xfId="1815"/>
    <cellStyle name="Estilo 1 17 14" xfId="1816"/>
    <cellStyle name="Estilo 1 17 15" xfId="1817"/>
    <cellStyle name="Estilo 1 17 16" xfId="1818"/>
    <cellStyle name="Estilo 1 17 17" xfId="1819"/>
    <cellStyle name="Estilo 1 17 2" xfId="1820"/>
    <cellStyle name="Estilo 1 17 3" xfId="1821"/>
    <cellStyle name="Estilo 1 17 4" xfId="1822"/>
    <cellStyle name="Estilo 1 17 5" xfId="1823"/>
    <cellStyle name="Estilo 1 17 6" xfId="1824"/>
    <cellStyle name="Estilo 1 17 7" xfId="1825"/>
    <cellStyle name="Estilo 1 17 8" xfId="1826"/>
    <cellStyle name="Estilo 1 17 9" xfId="1827"/>
    <cellStyle name="Estilo 1 18" xfId="1828"/>
    <cellStyle name="Estilo 1 18 10" xfId="1829"/>
    <cellStyle name="Estilo 1 18 11" xfId="1830"/>
    <cellStyle name="Estilo 1 18 12" xfId="1831"/>
    <cellStyle name="Estilo 1 18 12 2" xfId="1832"/>
    <cellStyle name="Estilo 1 18 12 2 2" xfId="1833"/>
    <cellStyle name="Estilo 1 18 12 2 3" xfId="1834"/>
    <cellStyle name="Estilo 1 18 13" xfId="1835"/>
    <cellStyle name="Estilo 1 18 14" xfId="1836"/>
    <cellStyle name="Estilo 1 18 15" xfId="1837"/>
    <cellStyle name="Estilo 1 18 16" xfId="1838"/>
    <cellStyle name="Estilo 1 18 17" xfId="1839"/>
    <cellStyle name="Estilo 1 18 2" xfId="1840"/>
    <cellStyle name="Estilo 1 18 3" xfId="1841"/>
    <cellStyle name="Estilo 1 18 4" xfId="1842"/>
    <cellStyle name="Estilo 1 18 5" xfId="1843"/>
    <cellStyle name="Estilo 1 18 6" xfId="1844"/>
    <cellStyle name="Estilo 1 18 7" xfId="1845"/>
    <cellStyle name="Estilo 1 18 8" xfId="1846"/>
    <cellStyle name="Estilo 1 18 9" xfId="1847"/>
    <cellStyle name="Estilo 1 19" xfId="1848"/>
    <cellStyle name="Estilo 1 19 10" xfId="1849"/>
    <cellStyle name="Estilo 1 19 11" xfId="1850"/>
    <cellStyle name="Estilo 1 19 12" xfId="1851"/>
    <cellStyle name="Estilo 1 19 12 2" xfId="1852"/>
    <cellStyle name="Estilo 1 19 12 2 2" xfId="1853"/>
    <cellStyle name="Estilo 1 19 12 2 3" xfId="1854"/>
    <cellStyle name="Estilo 1 19 13" xfId="1855"/>
    <cellStyle name="Estilo 1 19 14" xfId="1856"/>
    <cellStyle name="Estilo 1 19 15" xfId="1857"/>
    <cellStyle name="Estilo 1 19 16" xfId="1858"/>
    <cellStyle name="Estilo 1 19 17" xfId="1859"/>
    <cellStyle name="Estilo 1 19 2" xfId="1860"/>
    <cellStyle name="Estilo 1 19 3" xfId="1861"/>
    <cellStyle name="Estilo 1 19 4" xfId="1862"/>
    <cellStyle name="Estilo 1 19 5" xfId="1863"/>
    <cellStyle name="Estilo 1 19 6" xfId="1864"/>
    <cellStyle name="Estilo 1 19 7" xfId="1865"/>
    <cellStyle name="Estilo 1 19 8" xfId="1866"/>
    <cellStyle name="Estilo 1 19 9" xfId="1867"/>
    <cellStyle name="Estilo 1 2" xfId="1868"/>
    <cellStyle name="Estilo 1 2 10" xfId="1869"/>
    <cellStyle name="Estilo 1 2 10 10" xfId="1870"/>
    <cellStyle name="Estilo 1 2 10 11" xfId="1871"/>
    <cellStyle name="Estilo 1 2 10 12" xfId="1872"/>
    <cellStyle name="Estilo 1 2 10 12 2" xfId="1873"/>
    <cellStyle name="Estilo 1 2 10 12 2 2" xfId="1874"/>
    <cellStyle name="Estilo 1 2 10 12 2 3" xfId="1875"/>
    <cellStyle name="Estilo 1 2 10 13" xfId="1876"/>
    <cellStyle name="Estilo 1 2 10 14" xfId="1877"/>
    <cellStyle name="Estilo 1 2 10 15" xfId="1878"/>
    <cellStyle name="Estilo 1 2 10 16" xfId="1879"/>
    <cellStyle name="Estilo 1 2 10 17" xfId="1880"/>
    <cellStyle name="Estilo 1 2 10 2" xfId="1881"/>
    <cellStyle name="Estilo 1 2 10 3" xfId="1882"/>
    <cellStyle name="Estilo 1 2 10 4" xfId="1883"/>
    <cellStyle name="Estilo 1 2 10 5" xfId="1884"/>
    <cellStyle name="Estilo 1 2 10 6" xfId="1885"/>
    <cellStyle name="Estilo 1 2 10 7" xfId="1886"/>
    <cellStyle name="Estilo 1 2 10 8" xfId="1887"/>
    <cellStyle name="Estilo 1 2 10 9" xfId="1888"/>
    <cellStyle name="Estilo 1 2 11" xfId="1889"/>
    <cellStyle name="Estilo 1 2 11 10" xfId="1890"/>
    <cellStyle name="Estilo 1 2 11 11" xfId="1891"/>
    <cellStyle name="Estilo 1 2 11 12" xfId="1892"/>
    <cellStyle name="Estilo 1 2 11 12 2" xfId="1893"/>
    <cellStyle name="Estilo 1 2 11 12 2 2" xfId="1894"/>
    <cellStyle name="Estilo 1 2 11 12 2 3" xfId="1895"/>
    <cellStyle name="Estilo 1 2 11 13" xfId="1896"/>
    <cellStyle name="Estilo 1 2 11 14" xfId="1897"/>
    <cellStyle name="Estilo 1 2 11 15" xfId="1898"/>
    <cellStyle name="Estilo 1 2 11 16" xfId="1899"/>
    <cellStyle name="Estilo 1 2 11 17" xfId="1900"/>
    <cellStyle name="Estilo 1 2 11 2" xfId="1901"/>
    <cellStyle name="Estilo 1 2 11 3" xfId="1902"/>
    <cellStyle name="Estilo 1 2 11 4" xfId="1903"/>
    <cellStyle name="Estilo 1 2 11 5" xfId="1904"/>
    <cellStyle name="Estilo 1 2 11 6" xfId="1905"/>
    <cellStyle name="Estilo 1 2 11 7" xfId="1906"/>
    <cellStyle name="Estilo 1 2 11 8" xfId="1907"/>
    <cellStyle name="Estilo 1 2 11 9" xfId="1908"/>
    <cellStyle name="Estilo 1 2 12" xfId="1909"/>
    <cellStyle name="Estilo 1 2 13" xfId="1910"/>
    <cellStyle name="Estilo 1 2 14" xfId="1911"/>
    <cellStyle name="Estilo 1 2 15" xfId="1912"/>
    <cellStyle name="Estilo 1 2 16" xfId="1913"/>
    <cellStyle name="Estilo 1 2 17" xfId="1914"/>
    <cellStyle name="Estilo 1 2 18" xfId="1915"/>
    <cellStyle name="Estilo 1 2 19" xfId="1916"/>
    <cellStyle name="Estilo 1 2 2" xfId="1917"/>
    <cellStyle name="Estilo 1 2 2 2" xfId="1918"/>
    <cellStyle name="Estilo 1 2 2 2 2" xfId="1919"/>
    <cellStyle name="Estilo 1 2 2 2 2 2" xfId="1920"/>
    <cellStyle name="Estilo 1 2 2 2 2 3" xfId="1921"/>
    <cellStyle name="Estilo 1 2 2 3" xfId="1922"/>
    <cellStyle name="Estilo 1 2 2 4" xfId="1923"/>
    <cellStyle name="Estilo 1 2 2 5" xfId="1924"/>
    <cellStyle name="Estilo 1 2 2 6" xfId="1925"/>
    <cellStyle name="Estilo 1 2 2 7" xfId="1926"/>
    <cellStyle name="Estilo 1 2 2 8" xfId="1927"/>
    <cellStyle name="Estilo 1 2 20" xfId="1928"/>
    <cellStyle name="Estilo 1 2 21" xfId="1929"/>
    <cellStyle name="Estilo 1 2 22" xfId="1930"/>
    <cellStyle name="Estilo 1 2 23" xfId="1931"/>
    <cellStyle name="Estilo 1 2 24" xfId="1932"/>
    <cellStyle name="Estilo 1 2 25" xfId="1933"/>
    <cellStyle name="Estilo 1 2 26" xfId="1934"/>
    <cellStyle name="Estilo 1 2 27" xfId="1935"/>
    <cellStyle name="Estilo 1 2 28" xfId="1936"/>
    <cellStyle name="Estilo 1 2 29" xfId="1937"/>
    <cellStyle name="Estilo 1 2 3" xfId="1938"/>
    <cellStyle name="Estilo 1 2 3 10" xfId="1939"/>
    <cellStyle name="Estilo 1 2 3 11" xfId="1940"/>
    <cellStyle name="Estilo 1 2 3 12" xfId="1941"/>
    <cellStyle name="Estilo 1 2 3 13" xfId="1942"/>
    <cellStyle name="Estilo 1 2 3 14" xfId="1943"/>
    <cellStyle name="Estilo 1 2 3 15" xfId="1944"/>
    <cellStyle name="Estilo 1 2 3 16" xfId="1945"/>
    <cellStyle name="Estilo 1 2 3 17" xfId="1946"/>
    <cellStyle name="Estilo 1 2 3 18" xfId="1947"/>
    <cellStyle name="Estilo 1 2 3 19" xfId="1948"/>
    <cellStyle name="Estilo 1 2 3 2" xfId="1949"/>
    <cellStyle name="Estilo 1 2 3 20" xfId="1950"/>
    <cellStyle name="Estilo 1 2 3 21" xfId="1951"/>
    <cellStyle name="Estilo 1 2 3 22" xfId="1952"/>
    <cellStyle name="Estilo 1 2 3 23" xfId="1953"/>
    <cellStyle name="Estilo 1 2 3 24" xfId="1954"/>
    <cellStyle name="Estilo 1 2 3 25" xfId="1955"/>
    <cellStyle name="Estilo 1 2 3 26" xfId="1956"/>
    <cellStyle name="Estilo 1 2 3 27" xfId="1957"/>
    <cellStyle name="Estilo 1 2 3 28" xfId="1958"/>
    <cellStyle name="Estilo 1 2 3 29" xfId="1959"/>
    <cellStyle name="Estilo 1 2 3 3" xfId="1960"/>
    <cellStyle name="Estilo 1 2 3 30" xfId="1961"/>
    <cellStyle name="Estilo 1 2 3 31" xfId="1962"/>
    <cellStyle name="Estilo 1 2 3 32" xfId="1963"/>
    <cellStyle name="Estilo 1 2 3 33" xfId="1964"/>
    <cellStyle name="Estilo 1 2 3 4" xfId="1965"/>
    <cellStyle name="Estilo 1 2 3 5" xfId="1966"/>
    <cellStyle name="Estilo 1 2 3 6" xfId="1967"/>
    <cellStyle name="Estilo 1 2 3 7" xfId="1968"/>
    <cellStyle name="Estilo 1 2 3 8" xfId="1969"/>
    <cellStyle name="Estilo 1 2 3 9" xfId="1970"/>
    <cellStyle name="Estilo 1 2 30" xfId="1971"/>
    <cellStyle name="Estilo 1 2 31" xfId="1972"/>
    <cellStyle name="Estilo 1 2 32" xfId="1973"/>
    <cellStyle name="Estilo 1 2 32 2" xfId="1974"/>
    <cellStyle name="Estilo 1 2 32 2 2" xfId="1975"/>
    <cellStyle name="Estilo 1 2 32 2 2 2" xfId="1976"/>
    <cellStyle name="Estilo 1 2 32 2 2 2 2" xfId="1977"/>
    <cellStyle name="Estilo 1 2 32 2 2 2 2 2" xfId="1978"/>
    <cellStyle name="Estilo 1 2 32 2 2 3" xfId="1979"/>
    <cellStyle name="Estilo 1 2 32 2 2 4" xfId="1980"/>
    <cellStyle name="Estilo 1 2 32 2 3" xfId="1981"/>
    <cellStyle name="Estilo 1 2 32 2 3 2" xfId="1982"/>
    <cellStyle name="Estilo 1 2 32 2 3 2 2" xfId="1983"/>
    <cellStyle name="Estilo 1 2 32 2 4" xfId="1984"/>
    <cellStyle name="Estilo 1 2 32 3" xfId="1985"/>
    <cellStyle name="Estilo 1 2 32 4" xfId="1986"/>
    <cellStyle name="Estilo 1 2 32 4 2" xfId="1987"/>
    <cellStyle name="Estilo 1 2 32 4 2 2" xfId="1988"/>
    <cellStyle name="Estilo 1 2 32 5" xfId="1989"/>
    <cellStyle name="Estilo 1 2 32 6" xfId="1990"/>
    <cellStyle name="Estilo 1 2 32 7" xfId="1991"/>
    <cellStyle name="Estilo 1 2 32 8" xfId="1992"/>
    <cellStyle name="Estilo 1 2 33" xfId="1993"/>
    <cellStyle name="Estilo 1 2 33 2" xfId="1994"/>
    <cellStyle name="Estilo 1 2 33 2 2" xfId="1995"/>
    <cellStyle name="Estilo 1 2 33 2 2 2" xfId="1996"/>
    <cellStyle name="Estilo 1 2 33 2 2 2 2" xfId="1997"/>
    <cellStyle name="Estilo 1 2 33 2 2 2 2 2" xfId="1998"/>
    <cellStyle name="Estilo 1 2 33 2 2 3" xfId="1999"/>
    <cellStyle name="Estilo 1 2 33 2 2 4" xfId="2000"/>
    <cellStyle name="Estilo 1 2 33 2 3" xfId="2001"/>
    <cellStyle name="Estilo 1 2 33 2 3 2" xfId="2002"/>
    <cellStyle name="Estilo 1 2 33 2 3 2 2" xfId="2003"/>
    <cellStyle name="Estilo 1 2 33 2 4" xfId="2004"/>
    <cellStyle name="Estilo 1 2 33 3" xfId="2005"/>
    <cellStyle name="Estilo 1 2 33 4" xfId="2006"/>
    <cellStyle name="Estilo 1 2 33 4 2" xfId="2007"/>
    <cellStyle name="Estilo 1 2 33 4 2 2" xfId="2008"/>
    <cellStyle name="Estilo 1 2 33 5" xfId="2009"/>
    <cellStyle name="Estilo 1 2 33 6" xfId="2010"/>
    <cellStyle name="Estilo 1 2 33 7" xfId="2011"/>
    <cellStyle name="Estilo 1 2 33 8" xfId="2012"/>
    <cellStyle name="Estilo 1 2 34" xfId="2013"/>
    <cellStyle name="Estilo 1 2 34 2" xfId="2014"/>
    <cellStyle name="Estilo 1 2 34 2 2" xfId="2015"/>
    <cellStyle name="Estilo 1 2 34 2 2 2" xfId="2016"/>
    <cellStyle name="Estilo 1 2 34 2 2 2 2" xfId="2017"/>
    <cellStyle name="Estilo 1 2 34 2 2 2 2 2" xfId="2018"/>
    <cellStyle name="Estilo 1 2 34 2 2 3" xfId="2019"/>
    <cellStyle name="Estilo 1 2 34 2 2 4" xfId="2020"/>
    <cellStyle name="Estilo 1 2 34 2 3" xfId="2021"/>
    <cellStyle name="Estilo 1 2 34 2 3 2" xfId="2022"/>
    <cellStyle name="Estilo 1 2 34 2 3 2 2" xfId="2023"/>
    <cellStyle name="Estilo 1 2 34 2 4" xfId="2024"/>
    <cellStyle name="Estilo 1 2 34 3" xfId="2025"/>
    <cellStyle name="Estilo 1 2 34 4" xfId="2026"/>
    <cellStyle name="Estilo 1 2 34 4 2" xfId="2027"/>
    <cellStyle name="Estilo 1 2 34 4 2 2" xfId="2028"/>
    <cellStyle name="Estilo 1 2 34 5" xfId="2029"/>
    <cellStyle name="Estilo 1 2 34 6" xfId="2030"/>
    <cellStyle name="Estilo 1 2 34 7" xfId="2031"/>
    <cellStyle name="Estilo 1 2 34 8" xfId="2032"/>
    <cellStyle name="Estilo 1 2 35" xfId="2033"/>
    <cellStyle name="Estilo 1 2 35 2" xfId="2034"/>
    <cellStyle name="Estilo 1 2 35 2 2" xfId="2035"/>
    <cellStyle name="Estilo 1 2 35 2 2 2" xfId="2036"/>
    <cellStyle name="Estilo 1 2 35 2 2 2 2" xfId="2037"/>
    <cellStyle name="Estilo 1 2 35 2 2 2 2 2" xfId="2038"/>
    <cellStyle name="Estilo 1 2 35 2 2 3" xfId="2039"/>
    <cellStyle name="Estilo 1 2 35 2 2 4" xfId="2040"/>
    <cellStyle name="Estilo 1 2 35 2 3" xfId="2041"/>
    <cellStyle name="Estilo 1 2 35 2 3 2" xfId="2042"/>
    <cellStyle name="Estilo 1 2 35 2 3 2 2" xfId="2043"/>
    <cellStyle name="Estilo 1 2 35 2 4" xfId="2044"/>
    <cellStyle name="Estilo 1 2 35 3" xfId="2045"/>
    <cellStyle name="Estilo 1 2 35 4" xfId="2046"/>
    <cellStyle name="Estilo 1 2 35 4 2" xfId="2047"/>
    <cellStyle name="Estilo 1 2 35 4 2 2" xfId="2048"/>
    <cellStyle name="Estilo 1 2 35 5" xfId="2049"/>
    <cellStyle name="Estilo 1 2 35 6" xfId="2050"/>
    <cellStyle name="Estilo 1 2 35 7" xfId="2051"/>
    <cellStyle name="Estilo 1 2 35 8" xfId="2052"/>
    <cellStyle name="Estilo 1 2 36" xfId="2053"/>
    <cellStyle name="Estilo 1 2 37" xfId="2054"/>
    <cellStyle name="Estilo 1 2 38" xfId="2055"/>
    <cellStyle name="Estilo 1 2 39" xfId="2056"/>
    <cellStyle name="Estilo 1 2 4" xfId="2057"/>
    <cellStyle name="Estilo 1 2 4 10" xfId="2058"/>
    <cellStyle name="Estilo 1 2 4 11" xfId="2059"/>
    <cellStyle name="Estilo 1 2 4 12" xfId="2060"/>
    <cellStyle name="Estilo 1 2 4 13" xfId="2061"/>
    <cellStyle name="Estilo 1 2 4 14" xfId="2062"/>
    <cellStyle name="Estilo 1 2 4 15" xfId="2063"/>
    <cellStyle name="Estilo 1 2 4 16" xfId="2064"/>
    <cellStyle name="Estilo 1 2 4 17" xfId="2065"/>
    <cellStyle name="Estilo 1 2 4 18" xfId="2066"/>
    <cellStyle name="Estilo 1 2 4 19" xfId="2067"/>
    <cellStyle name="Estilo 1 2 4 2" xfId="2068"/>
    <cellStyle name="Estilo 1 2 4 20" xfId="2069"/>
    <cellStyle name="Estilo 1 2 4 21" xfId="2070"/>
    <cellStyle name="Estilo 1 2 4 22" xfId="2071"/>
    <cellStyle name="Estilo 1 2 4 23" xfId="2072"/>
    <cellStyle name="Estilo 1 2 4 24" xfId="2073"/>
    <cellStyle name="Estilo 1 2 4 3" xfId="2074"/>
    <cellStyle name="Estilo 1 2 4 4" xfId="2075"/>
    <cellStyle name="Estilo 1 2 4 5" xfId="2076"/>
    <cellStyle name="Estilo 1 2 4 6" xfId="2077"/>
    <cellStyle name="Estilo 1 2 4 7" xfId="2078"/>
    <cellStyle name="Estilo 1 2 4 8" xfId="2079"/>
    <cellStyle name="Estilo 1 2 4 9" xfId="2080"/>
    <cellStyle name="Estilo 1 2 40" xfId="2081"/>
    <cellStyle name="Estilo 1 2 41" xfId="2082"/>
    <cellStyle name="Estilo 1 2 42" xfId="2083"/>
    <cellStyle name="Estilo 1 2 43" xfId="2084"/>
    <cellStyle name="Estilo 1 2 44" xfId="2085"/>
    <cellStyle name="Estilo 1 2 45" xfId="2086"/>
    <cellStyle name="Estilo 1 2 5" xfId="2087"/>
    <cellStyle name="Estilo 1 2 5 10" xfId="2088"/>
    <cellStyle name="Estilo 1 2 5 11" xfId="2089"/>
    <cellStyle name="Estilo 1 2 5 12" xfId="2090"/>
    <cellStyle name="Estilo 1 2 5 13" xfId="2091"/>
    <cellStyle name="Estilo 1 2 5 14" xfId="2092"/>
    <cellStyle name="Estilo 1 2 5 15" xfId="2093"/>
    <cellStyle name="Estilo 1 2 5 16" xfId="2094"/>
    <cellStyle name="Estilo 1 2 5 17" xfId="2095"/>
    <cellStyle name="Estilo 1 2 5 18" xfId="2096"/>
    <cellStyle name="Estilo 1 2 5 19" xfId="2097"/>
    <cellStyle name="Estilo 1 2 5 2" xfId="2098"/>
    <cellStyle name="Estilo 1 2 5 20" xfId="2099"/>
    <cellStyle name="Estilo 1 2 5 21" xfId="2100"/>
    <cellStyle name="Estilo 1 2 5 22" xfId="2101"/>
    <cellStyle name="Estilo 1 2 5 23" xfId="2102"/>
    <cellStyle name="Estilo 1 2 5 24" xfId="2103"/>
    <cellStyle name="Estilo 1 2 5 3" xfId="2104"/>
    <cellStyle name="Estilo 1 2 5 4" xfId="2105"/>
    <cellStyle name="Estilo 1 2 5 5" xfId="2106"/>
    <cellStyle name="Estilo 1 2 5 6" xfId="2107"/>
    <cellStyle name="Estilo 1 2 5 7" xfId="2108"/>
    <cellStyle name="Estilo 1 2 5 8" xfId="2109"/>
    <cellStyle name="Estilo 1 2 5 9" xfId="2110"/>
    <cellStyle name="Estilo 1 2 6" xfId="2111"/>
    <cellStyle name="Estilo 1 2 6 10" xfId="2112"/>
    <cellStyle name="Estilo 1 2 6 11" xfId="2113"/>
    <cellStyle name="Estilo 1 2 6 12" xfId="2114"/>
    <cellStyle name="Estilo 1 2 6 13" xfId="2115"/>
    <cellStyle name="Estilo 1 2 6 14" xfId="2116"/>
    <cellStyle name="Estilo 1 2 6 15" xfId="2117"/>
    <cellStyle name="Estilo 1 2 6 16" xfId="2118"/>
    <cellStyle name="Estilo 1 2 6 17" xfId="2119"/>
    <cellStyle name="Estilo 1 2 6 18" xfId="2120"/>
    <cellStyle name="Estilo 1 2 6 19" xfId="2121"/>
    <cellStyle name="Estilo 1 2 6 2" xfId="2122"/>
    <cellStyle name="Estilo 1 2 6 20" xfId="2123"/>
    <cellStyle name="Estilo 1 2 6 21" xfId="2124"/>
    <cellStyle name="Estilo 1 2 6 22" xfId="2125"/>
    <cellStyle name="Estilo 1 2 6 23" xfId="2126"/>
    <cellStyle name="Estilo 1 2 6 24" xfId="2127"/>
    <cellStyle name="Estilo 1 2 6 3" xfId="2128"/>
    <cellStyle name="Estilo 1 2 6 4" xfId="2129"/>
    <cellStyle name="Estilo 1 2 6 5" xfId="2130"/>
    <cellStyle name="Estilo 1 2 6 6" xfId="2131"/>
    <cellStyle name="Estilo 1 2 6 7" xfId="2132"/>
    <cellStyle name="Estilo 1 2 6 8" xfId="2133"/>
    <cellStyle name="Estilo 1 2 6 9" xfId="2134"/>
    <cellStyle name="Estilo 1 2 7" xfId="2135"/>
    <cellStyle name="Estilo 1 2 7 10" xfId="2136"/>
    <cellStyle name="Estilo 1 2 7 11" xfId="2137"/>
    <cellStyle name="Estilo 1 2 7 12" xfId="2138"/>
    <cellStyle name="Estilo 1 2 7 13" xfId="2139"/>
    <cellStyle name="Estilo 1 2 7 14" xfId="2140"/>
    <cellStyle name="Estilo 1 2 7 15" xfId="2141"/>
    <cellStyle name="Estilo 1 2 7 16" xfId="2142"/>
    <cellStyle name="Estilo 1 2 7 17" xfId="2143"/>
    <cellStyle name="Estilo 1 2 7 18" xfId="2144"/>
    <cellStyle name="Estilo 1 2 7 19" xfId="2145"/>
    <cellStyle name="Estilo 1 2 7 2" xfId="2146"/>
    <cellStyle name="Estilo 1 2 7 20" xfId="2147"/>
    <cellStyle name="Estilo 1 2 7 21" xfId="2148"/>
    <cellStyle name="Estilo 1 2 7 22" xfId="2149"/>
    <cellStyle name="Estilo 1 2 7 23" xfId="2150"/>
    <cellStyle name="Estilo 1 2 7 24" xfId="2151"/>
    <cellStyle name="Estilo 1 2 7 3" xfId="2152"/>
    <cellStyle name="Estilo 1 2 7 4" xfId="2153"/>
    <cellStyle name="Estilo 1 2 7 5" xfId="2154"/>
    <cellStyle name="Estilo 1 2 7 6" xfId="2155"/>
    <cellStyle name="Estilo 1 2 7 7" xfId="2156"/>
    <cellStyle name="Estilo 1 2 7 8" xfId="2157"/>
    <cellStyle name="Estilo 1 2 7 9" xfId="2158"/>
    <cellStyle name="Estilo 1 2 8" xfId="2159"/>
    <cellStyle name="Estilo 1 2 9" xfId="2160"/>
    <cellStyle name="Estilo 1 2_Gráficos" xfId="2161"/>
    <cellStyle name="Estilo 1 20" xfId="2162"/>
    <cellStyle name="Estilo 1 20 10" xfId="2163"/>
    <cellStyle name="Estilo 1 20 11" xfId="2164"/>
    <cellStyle name="Estilo 1 20 12" xfId="2165"/>
    <cellStyle name="Estilo 1 20 12 2" xfId="2166"/>
    <cellStyle name="Estilo 1 20 12 2 2" xfId="2167"/>
    <cellStyle name="Estilo 1 20 12 2 3" xfId="2168"/>
    <cellStyle name="Estilo 1 20 13" xfId="2169"/>
    <cellStyle name="Estilo 1 20 14" xfId="2170"/>
    <cellStyle name="Estilo 1 20 15" xfId="2171"/>
    <cellStyle name="Estilo 1 20 16" xfId="2172"/>
    <cellStyle name="Estilo 1 20 17" xfId="2173"/>
    <cellStyle name="Estilo 1 20 2" xfId="2174"/>
    <cellStyle name="Estilo 1 20 3" xfId="2175"/>
    <cellStyle name="Estilo 1 20 4" xfId="2176"/>
    <cellStyle name="Estilo 1 20 5" xfId="2177"/>
    <cellStyle name="Estilo 1 20 6" xfId="2178"/>
    <cellStyle name="Estilo 1 20 7" xfId="2179"/>
    <cellStyle name="Estilo 1 20 8" xfId="2180"/>
    <cellStyle name="Estilo 1 20 9" xfId="2181"/>
    <cellStyle name="Estilo 1 21" xfId="2182"/>
    <cellStyle name="Estilo 1 21 10" xfId="2183"/>
    <cellStyle name="Estilo 1 21 11" xfId="2184"/>
    <cellStyle name="Estilo 1 21 12" xfId="2185"/>
    <cellStyle name="Estilo 1 21 13" xfId="2186"/>
    <cellStyle name="Estilo 1 21 2" xfId="2187"/>
    <cellStyle name="Estilo 1 21 3" xfId="2188"/>
    <cellStyle name="Estilo 1 21 4" xfId="2189"/>
    <cellStyle name="Estilo 1 21 5" xfId="2190"/>
    <cellStyle name="Estilo 1 21 6" xfId="2191"/>
    <cellStyle name="Estilo 1 21 7" xfId="2192"/>
    <cellStyle name="Estilo 1 21 8" xfId="2193"/>
    <cellStyle name="Estilo 1 21 8 2" xfId="2194"/>
    <cellStyle name="Estilo 1 21 8 2 2" xfId="2195"/>
    <cellStyle name="Estilo 1 21 8 2 3" xfId="2196"/>
    <cellStyle name="Estilo 1 21 9" xfId="2197"/>
    <cellStyle name="Estilo 1 22" xfId="2198"/>
    <cellStyle name="Estilo 1 22 10" xfId="2199"/>
    <cellStyle name="Estilo 1 22 11" xfId="2200"/>
    <cellStyle name="Estilo 1 22 12" xfId="2201"/>
    <cellStyle name="Estilo 1 22 13" xfId="2202"/>
    <cellStyle name="Estilo 1 22 2" xfId="2203"/>
    <cellStyle name="Estilo 1 22 3" xfId="2204"/>
    <cellStyle name="Estilo 1 22 4" xfId="2205"/>
    <cellStyle name="Estilo 1 22 5" xfId="2206"/>
    <cellStyle name="Estilo 1 22 6" xfId="2207"/>
    <cellStyle name="Estilo 1 22 7" xfId="2208"/>
    <cellStyle name="Estilo 1 22 8" xfId="2209"/>
    <cellStyle name="Estilo 1 22 8 2" xfId="2210"/>
    <cellStyle name="Estilo 1 22 8 2 2" xfId="2211"/>
    <cellStyle name="Estilo 1 22 8 2 3" xfId="2212"/>
    <cellStyle name="Estilo 1 22 9" xfId="2213"/>
    <cellStyle name="Estilo 1 23" xfId="2214"/>
    <cellStyle name="Estilo 1 23 10" xfId="2215"/>
    <cellStyle name="Estilo 1 23 11" xfId="2216"/>
    <cellStyle name="Estilo 1 23 12" xfId="2217"/>
    <cellStyle name="Estilo 1 23 13" xfId="2218"/>
    <cellStyle name="Estilo 1 23 2" xfId="2219"/>
    <cellStyle name="Estilo 1 23 3" xfId="2220"/>
    <cellStyle name="Estilo 1 23 4" xfId="2221"/>
    <cellStyle name="Estilo 1 23 5" xfId="2222"/>
    <cellStyle name="Estilo 1 23 6" xfId="2223"/>
    <cellStyle name="Estilo 1 23 7" xfId="2224"/>
    <cellStyle name="Estilo 1 23 8" xfId="2225"/>
    <cellStyle name="Estilo 1 23 8 2" xfId="2226"/>
    <cellStyle name="Estilo 1 23 8 2 2" xfId="2227"/>
    <cellStyle name="Estilo 1 23 8 2 3" xfId="2228"/>
    <cellStyle name="Estilo 1 23 9" xfId="2229"/>
    <cellStyle name="Estilo 1 24" xfId="2230"/>
    <cellStyle name="Estilo 1 24 10" xfId="2231"/>
    <cellStyle name="Estilo 1 24 11" xfId="2232"/>
    <cellStyle name="Estilo 1 24 12" xfId="2233"/>
    <cellStyle name="Estilo 1 24 13" xfId="2234"/>
    <cellStyle name="Estilo 1 24 2" xfId="2235"/>
    <cellStyle name="Estilo 1 24 3" xfId="2236"/>
    <cellStyle name="Estilo 1 24 4" xfId="2237"/>
    <cellStyle name="Estilo 1 24 5" xfId="2238"/>
    <cellStyle name="Estilo 1 24 6" xfId="2239"/>
    <cellStyle name="Estilo 1 24 7" xfId="2240"/>
    <cellStyle name="Estilo 1 24 8" xfId="2241"/>
    <cellStyle name="Estilo 1 24 8 2" xfId="2242"/>
    <cellStyle name="Estilo 1 24 8 2 2" xfId="2243"/>
    <cellStyle name="Estilo 1 24 8 2 3" xfId="2244"/>
    <cellStyle name="Estilo 1 24 9" xfId="2245"/>
    <cellStyle name="Estilo 1 25" xfId="2246"/>
    <cellStyle name="Estilo 1 25 10" xfId="2247"/>
    <cellStyle name="Estilo 1 25 11" xfId="2248"/>
    <cellStyle name="Estilo 1 25 12" xfId="2249"/>
    <cellStyle name="Estilo 1 25 13" xfId="2250"/>
    <cellStyle name="Estilo 1 25 2" xfId="2251"/>
    <cellStyle name="Estilo 1 25 3" xfId="2252"/>
    <cellStyle name="Estilo 1 25 4" xfId="2253"/>
    <cellStyle name="Estilo 1 25 5" xfId="2254"/>
    <cellStyle name="Estilo 1 25 6" xfId="2255"/>
    <cellStyle name="Estilo 1 25 7" xfId="2256"/>
    <cellStyle name="Estilo 1 25 8" xfId="2257"/>
    <cellStyle name="Estilo 1 25 8 2" xfId="2258"/>
    <cellStyle name="Estilo 1 25 8 2 2" xfId="2259"/>
    <cellStyle name="Estilo 1 25 8 2 3" xfId="2260"/>
    <cellStyle name="Estilo 1 25 9" xfId="2261"/>
    <cellStyle name="Estilo 1 26" xfId="2262"/>
    <cellStyle name="Estilo 1 26 10" xfId="2263"/>
    <cellStyle name="Estilo 1 26 11" xfId="2264"/>
    <cellStyle name="Estilo 1 26 12" xfId="2265"/>
    <cellStyle name="Estilo 1 26 13" xfId="2266"/>
    <cellStyle name="Estilo 1 26 2" xfId="2267"/>
    <cellStyle name="Estilo 1 26 3" xfId="2268"/>
    <cellStyle name="Estilo 1 26 4" xfId="2269"/>
    <cellStyle name="Estilo 1 26 5" xfId="2270"/>
    <cellStyle name="Estilo 1 26 6" xfId="2271"/>
    <cellStyle name="Estilo 1 26 7" xfId="2272"/>
    <cellStyle name="Estilo 1 26 8" xfId="2273"/>
    <cellStyle name="Estilo 1 26 8 2" xfId="2274"/>
    <cellStyle name="Estilo 1 26 8 2 2" xfId="2275"/>
    <cellStyle name="Estilo 1 26 8 2 3" xfId="2276"/>
    <cellStyle name="Estilo 1 26 9" xfId="2277"/>
    <cellStyle name="Estilo 1 27" xfId="2278"/>
    <cellStyle name="Estilo 1 27 10" xfId="2279"/>
    <cellStyle name="Estilo 1 27 11" xfId="2280"/>
    <cellStyle name="Estilo 1 27 12" xfId="2281"/>
    <cellStyle name="Estilo 1 27 13" xfId="2282"/>
    <cellStyle name="Estilo 1 27 2" xfId="2283"/>
    <cellStyle name="Estilo 1 27 3" xfId="2284"/>
    <cellStyle name="Estilo 1 27 4" xfId="2285"/>
    <cellStyle name="Estilo 1 27 5" xfId="2286"/>
    <cellStyle name="Estilo 1 27 6" xfId="2287"/>
    <cellStyle name="Estilo 1 27 7" xfId="2288"/>
    <cellStyle name="Estilo 1 27 8" xfId="2289"/>
    <cellStyle name="Estilo 1 27 8 2" xfId="2290"/>
    <cellStyle name="Estilo 1 27 8 2 2" xfId="2291"/>
    <cellStyle name="Estilo 1 27 8 2 3" xfId="2292"/>
    <cellStyle name="Estilo 1 27 9" xfId="2293"/>
    <cellStyle name="Estilo 1 28" xfId="2294"/>
    <cellStyle name="Estilo 1 28 10" xfId="2295"/>
    <cellStyle name="Estilo 1 28 11" xfId="2296"/>
    <cellStyle name="Estilo 1 28 12" xfId="2297"/>
    <cellStyle name="Estilo 1 28 13" xfId="2298"/>
    <cellStyle name="Estilo 1 28 2" xfId="2299"/>
    <cellStyle name="Estilo 1 28 3" xfId="2300"/>
    <cellStyle name="Estilo 1 28 4" xfId="2301"/>
    <cellStyle name="Estilo 1 28 5" xfId="2302"/>
    <cellStyle name="Estilo 1 28 6" xfId="2303"/>
    <cellStyle name="Estilo 1 28 7" xfId="2304"/>
    <cellStyle name="Estilo 1 28 8" xfId="2305"/>
    <cellStyle name="Estilo 1 28 8 2" xfId="2306"/>
    <cellStyle name="Estilo 1 28 8 2 2" xfId="2307"/>
    <cellStyle name="Estilo 1 28 8 2 3" xfId="2308"/>
    <cellStyle name="Estilo 1 28 9" xfId="2309"/>
    <cellStyle name="Estilo 1 29" xfId="2310"/>
    <cellStyle name="Estilo 1 29 10" xfId="2311"/>
    <cellStyle name="Estilo 1 29 11" xfId="2312"/>
    <cellStyle name="Estilo 1 29 12" xfId="2313"/>
    <cellStyle name="Estilo 1 29 13" xfId="2314"/>
    <cellStyle name="Estilo 1 29 2" xfId="2315"/>
    <cellStyle name="Estilo 1 29 3" xfId="2316"/>
    <cellStyle name="Estilo 1 29 4" xfId="2317"/>
    <cellStyle name="Estilo 1 29 5" xfId="2318"/>
    <cellStyle name="Estilo 1 29 6" xfId="2319"/>
    <cellStyle name="Estilo 1 29 7" xfId="2320"/>
    <cellStyle name="Estilo 1 29 8" xfId="2321"/>
    <cellStyle name="Estilo 1 29 8 2" xfId="2322"/>
    <cellStyle name="Estilo 1 29 8 2 2" xfId="2323"/>
    <cellStyle name="Estilo 1 29 8 2 3" xfId="2324"/>
    <cellStyle name="Estilo 1 29 9" xfId="2325"/>
    <cellStyle name="Estilo 1 3" xfId="2326"/>
    <cellStyle name="Estilo 1 3 2" xfId="2327"/>
    <cellStyle name="Estilo 1 3 2 2" xfId="2328"/>
    <cellStyle name="Estilo 1 3 2 3" xfId="2329"/>
    <cellStyle name="Estilo 1 3 2 4" xfId="2330"/>
    <cellStyle name="Estilo 1 3 2 5" xfId="2331"/>
    <cellStyle name="Estilo 1 3 2 6" xfId="2332"/>
    <cellStyle name="Estilo 1 3 2 7" xfId="2333"/>
    <cellStyle name="Estilo 1 3 2 8" xfId="2334"/>
    <cellStyle name="Estilo 1 3 3" xfId="2335"/>
    <cellStyle name="Estilo 1 3 4" xfId="2336"/>
    <cellStyle name="Estilo 1 3 5" xfId="2337"/>
    <cellStyle name="Estilo 1 3 6" xfId="2338"/>
    <cellStyle name="Estilo 1 30" xfId="2339"/>
    <cellStyle name="Estilo 1 30 10" xfId="2340"/>
    <cellStyle name="Estilo 1 30 11" xfId="2341"/>
    <cellStyle name="Estilo 1 30 12" xfId="2342"/>
    <cellStyle name="Estilo 1 30 13" xfId="2343"/>
    <cellStyle name="Estilo 1 30 2" xfId="2344"/>
    <cellStyle name="Estilo 1 30 3" xfId="2345"/>
    <cellStyle name="Estilo 1 30 4" xfId="2346"/>
    <cellStyle name="Estilo 1 30 5" xfId="2347"/>
    <cellStyle name="Estilo 1 30 6" xfId="2348"/>
    <cellStyle name="Estilo 1 30 7" xfId="2349"/>
    <cellStyle name="Estilo 1 30 8" xfId="2350"/>
    <cellStyle name="Estilo 1 30 8 2" xfId="2351"/>
    <cellStyle name="Estilo 1 30 8 2 2" xfId="2352"/>
    <cellStyle name="Estilo 1 30 8 2 3" xfId="2353"/>
    <cellStyle name="Estilo 1 30 9" xfId="2354"/>
    <cellStyle name="Estilo 1 31" xfId="2355"/>
    <cellStyle name="Estilo 1 31 10" xfId="2356"/>
    <cellStyle name="Estilo 1 31 11" xfId="2357"/>
    <cellStyle name="Estilo 1 31 12" xfId="2358"/>
    <cellStyle name="Estilo 1 31 13" xfId="2359"/>
    <cellStyle name="Estilo 1 31 2" xfId="2360"/>
    <cellStyle name="Estilo 1 31 3" xfId="2361"/>
    <cellStyle name="Estilo 1 31 4" xfId="2362"/>
    <cellStyle name="Estilo 1 31 5" xfId="2363"/>
    <cellStyle name="Estilo 1 31 6" xfId="2364"/>
    <cellStyle name="Estilo 1 31 7" xfId="2365"/>
    <cellStyle name="Estilo 1 31 8" xfId="2366"/>
    <cellStyle name="Estilo 1 31 8 2" xfId="2367"/>
    <cellStyle name="Estilo 1 31 8 2 2" xfId="2368"/>
    <cellStyle name="Estilo 1 31 8 2 3" xfId="2369"/>
    <cellStyle name="Estilo 1 31 9" xfId="2370"/>
    <cellStyle name="Estilo 1 32" xfId="2371"/>
    <cellStyle name="Estilo 1 32 10" xfId="2372"/>
    <cellStyle name="Estilo 1 32 11" xfId="2373"/>
    <cellStyle name="Estilo 1 32 12" xfId="2374"/>
    <cellStyle name="Estilo 1 32 13" xfId="2375"/>
    <cellStyle name="Estilo 1 32 2" xfId="2376"/>
    <cellStyle name="Estilo 1 32 3" xfId="2377"/>
    <cellStyle name="Estilo 1 32 4" xfId="2378"/>
    <cellStyle name="Estilo 1 32 5" xfId="2379"/>
    <cellStyle name="Estilo 1 32 6" xfId="2380"/>
    <cellStyle name="Estilo 1 32 7" xfId="2381"/>
    <cellStyle name="Estilo 1 32 8" xfId="2382"/>
    <cellStyle name="Estilo 1 32 8 2" xfId="2383"/>
    <cellStyle name="Estilo 1 32 8 2 2" xfId="2384"/>
    <cellStyle name="Estilo 1 32 8 2 3" xfId="2385"/>
    <cellStyle name="Estilo 1 32 9" xfId="2386"/>
    <cellStyle name="Estilo 1 33" xfId="2387"/>
    <cellStyle name="Estilo 1 33 2" xfId="2388"/>
    <cellStyle name="Estilo 1 33 2 2" xfId="2389"/>
    <cellStyle name="Estilo 1 33 2 2 2" xfId="2390"/>
    <cellStyle name="Estilo 1 33 2 2 2 2" xfId="2391"/>
    <cellStyle name="Estilo 1 33 2 2 2 2 2" xfId="2392"/>
    <cellStyle name="Estilo 1 33 2 2 3" xfId="2393"/>
    <cellStyle name="Estilo 1 33 2 2 4" xfId="2394"/>
    <cellStyle name="Estilo 1 33 2 3" xfId="2395"/>
    <cellStyle name="Estilo 1 33 2 3 2" xfId="2396"/>
    <cellStyle name="Estilo 1 33 2 3 2 2" xfId="2397"/>
    <cellStyle name="Estilo 1 33 2 4" xfId="2398"/>
    <cellStyle name="Estilo 1 33 3" xfId="2399"/>
    <cellStyle name="Estilo 1 33 4" xfId="2400"/>
    <cellStyle name="Estilo 1 33 4 2" xfId="2401"/>
    <cellStyle name="Estilo 1 33 4 2 2" xfId="2402"/>
    <cellStyle name="Estilo 1 33 5" xfId="2403"/>
    <cellStyle name="Estilo 1 33 6" xfId="2404"/>
    <cellStyle name="Estilo 1 33 7" xfId="2405"/>
    <cellStyle name="Estilo 1 33 8" xfId="2406"/>
    <cellStyle name="Estilo 1 34" xfId="2407"/>
    <cellStyle name="Estilo 1 34 2" xfId="2408"/>
    <cellStyle name="Estilo 1 34 2 2" xfId="2409"/>
    <cellStyle name="Estilo 1 34 2 2 2" xfId="2410"/>
    <cellStyle name="Estilo 1 34 2 2 2 2" xfId="2411"/>
    <cellStyle name="Estilo 1 34 2 2 2 2 2" xfId="2412"/>
    <cellStyle name="Estilo 1 34 2 2 3" xfId="2413"/>
    <cellStyle name="Estilo 1 34 2 2 4" xfId="2414"/>
    <cellStyle name="Estilo 1 34 2 3" xfId="2415"/>
    <cellStyle name="Estilo 1 34 2 3 2" xfId="2416"/>
    <cellStyle name="Estilo 1 34 2 3 2 2" xfId="2417"/>
    <cellStyle name="Estilo 1 34 2 4" xfId="2418"/>
    <cellStyle name="Estilo 1 34 3" xfId="2419"/>
    <cellStyle name="Estilo 1 34 4" xfId="2420"/>
    <cellStyle name="Estilo 1 34 4 2" xfId="2421"/>
    <cellStyle name="Estilo 1 34 4 2 2" xfId="2422"/>
    <cellStyle name="Estilo 1 34 5" xfId="2423"/>
    <cellStyle name="Estilo 1 34 6" xfId="2424"/>
    <cellStyle name="Estilo 1 34 7" xfId="2425"/>
    <cellStyle name="Estilo 1 34 8" xfId="2426"/>
    <cellStyle name="Estilo 1 35" xfId="2427"/>
    <cellStyle name="Estilo 1 35 2" xfId="2428"/>
    <cellStyle name="Estilo 1 35 2 2" xfId="2429"/>
    <cellStyle name="Estilo 1 35 2 2 2" xfId="2430"/>
    <cellStyle name="Estilo 1 35 2 2 2 2" xfId="2431"/>
    <cellStyle name="Estilo 1 35 2 2 2 2 2" xfId="2432"/>
    <cellStyle name="Estilo 1 35 2 2 3" xfId="2433"/>
    <cellStyle name="Estilo 1 35 2 2 4" xfId="2434"/>
    <cellStyle name="Estilo 1 35 2 3" xfId="2435"/>
    <cellStyle name="Estilo 1 35 2 3 2" xfId="2436"/>
    <cellStyle name="Estilo 1 35 2 3 2 2" xfId="2437"/>
    <cellStyle name="Estilo 1 35 2 4" xfId="2438"/>
    <cellStyle name="Estilo 1 35 3" xfId="2439"/>
    <cellStyle name="Estilo 1 35 4" xfId="2440"/>
    <cellStyle name="Estilo 1 35 4 2" xfId="2441"/>
    <cellStyle name="Estilo 1 35 4 2 2" xfId="2442"/>
    <cellStyle name="Estilo 1 35 5" xfId="2443"/>
    <cellStyle name="Estilo 1 35 6" xfId="2444"/>
    <cellStyle name="Estilo 1 35 7" xfId="2445"/>
    <cellStyle name="Estilo 1 35 8" xfId="2446"/>
    <cellStyle name="Estilo 1 36" xfId="2447"/>
    <cellStyle name="Estilo 1 36 2" xfId="2448"/>
    <cellStyle name="Estilo 1 36 2 2" xfId="2449"/>
    <cellStyle name="Estilo 1 36 2 2 2" xfId="2450"/>
    <cellStyle name="Estilo 1 36 2 2 2 2" xfId="2451"/>
    <cellStyle name="Estilo 1 36 2 2 2 2 2" xfId="2452"/>
    <cellStyle name="Estilo 1 36 2 2 3" xfId="2453"/>
    <cellStyle name="Estilo 1 36 2 2 4" xfId="2454"/>
    <cellStyle name="Estilo 1 36 2 3" xfId="2455"/>
    <cellStyle name="Estilo 1 36 2 3 2" xfId="2456"/>
    <cellStyle name="Estilo 1 36 2 3 2 2" xfId="2457"/>
    <cellStyle name="Estilo 1 36 2 4" xfId="2458"/>
    <cellStyle name="Estilo 1 36 3" xfId="2459"/>
    <cellStyle name="Estilo 1 36 4" xfId="2460"/>
    <cellStyle name="Estilo 1 36 4 2" xfId="2461"/>
    <cellStyle name="Estilo 1 36 4 2 2" xfId="2462"/>
    <cellStyle name="Estilo 1 36 5" xfId="2463"/>
    <cellStyle name="Estilo 1 36 6" xfId="2464"/>
    <cellStyle name="Estilo 1 36 7" xfId="2465"/>
    <cellStyle name="Estilo 1 36 8" xfId="2466"/>
    <cellStyle name="Estilo 1 37" xfId="2467"/>
    <cellStyle name="Estilo 1 37 2" xfId="2468"/>
    <cellStyle name="Estilo 1 37 2 2" xfId="2469"/>
    <cellStyle name="Estilo 1 37 2 2 2" xfId="2470"/>
    <cellStyle name="Estilo 1 37 2 2 2 2" xfId="2471"/>
    <cellStyle name="Estilo 1 37 2 2 2 2 2" xfId="2472"/>
    <cellStyle name="Estilo 1 37 2 2 3" xfId="2473"/>
    <cellStyle name="Estilo 1 37 2 2 4" xfId="2474"/>
    <cellStyle name="Estilo 1 37 2 3" xfId="2475"/>
    <cellStyle name="Estilo 1 37 2 3 2" xfId="2476"/>
    <cellStyle name="Estilo 1 37 2 3 2 2" xfId="2477"/>
    <cellStyle name="Estilo 1 37 2 4" xfId="2478"/>
    <cellStyle name="Estilo 1 37 3" xfId="2479"/>
    <cellStyle name="Estilo 1 37 4" xfId="2480"/>
    <cellStyle name="Estilo 1 37 4 2" xfId="2481"/>
    <cellStyle name="Estilo 1 37 4 2 2" xfId="2482"/>
    <cellStyle name="Estilo 1 37 5" xfId="2483"/>
    <cellStyle name="Estilo 1 37 6" xfId="2484"/>
    <cellStyle name="Estilo 1 37 7" xfId="2485"/>
    <cellStyle name="Estilo 1 37 8" xfId="2486"/>
    <cellStyle name="Estilo 1 38" xfId="2487"/>
    <cellStyle name="Estilo 1 39" xfId="2488"/>
    <cellStyle name="Estilo 1 4" xfId="2489"/>
    <cellStyle name="Estilo 1 4 10" xfId="2490"/>
    <cellStyle name="Estilo 1 4 11" xfId="2491"/>
    <cellStyle name="Estilo 1 4 12" xfId="2492"/>
    <cellStyle name="Estilo 1 4 13" xfId="2493"/>
    <cellStyle name="Estilo 1 4 14" xfId="2494"/>
    <cellStyle name="Estilo 1 4 15" xfId="2495"/>
    <cellStyle name="Estilo 1 4 16" xfId="2496"/>
    <cellStyle name="Estilo 1 4 17" xfId="2497"/>
    <cellStyle name="Estilo 1 4 18" xfId="2498"/>
    <cellStyle name="Estilo 1 4 19" xfId="2499"/>
    <cellStyle name="Estilo 1 4 2" xfId="2500"/>
    <cellStyle name="Estilo 1 4 2 2" xfId="2501"/>
    <cellStyle name="Estilo 1 4 2 3" xfId="2502"/>
    <cellStyle name="Estilo 1 4 2 4" xfId="2503"/>
    <cellStyle name="Estilo 1 4 2 5" xfId="2504"/>
    <cellStyle name="Estilo 1 4 20" xfId="2505"/>
    <cellStyle name="Estilo 1 4 21" xfId="2506"/>
    <cellStyle name="Estilo 1 4 22" xfId="2507"/>
    <cellStyle name="Estilo 1 4 22 2" xfId="2508"/>
    <cellStyle name="Estilo 1 4 22 2 2" xfId="2509"/>
    <cellStyle name="Estilo 1 4 22 2 2 2" xfId="2510"/>
    <cellStyle name="Estilo 1 4 22 2 2 2 2" xfId="2511"/>
    <cellStyle name="Estilo 1 4 22 2 2 2 2 2" xfId="2512"/>
    <cellStyle name="Estilo 1 4 22 2 2 3" xfId="2513"/>
    <cellStyle name="Estilo 1 4 22 2 2 4" xfId="2514"/>
    <cellStyle name="Estilo 1 4 22 2 3" xfId="2515"/>
    <cellStyle name="Estilo 1 4 22 2 3 2" xfId="2516"/>
    <cellStyle name="Estilo 1 4 22 2 3 2 2" xfId="2517"/>
    <cellStyle name="Estilo 1 4 22 2 4" xfId="2518"/>
    <cellStyle name="Estilo 1 4 22 3" xfId="2519"/>
    <cellStyle name="Estilo 1 4 22 4" xfId="2520"/>
    <cellStyle name="Estilo 1 4 22 4 2" xfId="2521"/>
    <cellStyle name="Estilo 1 4 22 4 2 2" xfId="2522"/>
    <cellStyle name="Estilo 1 4 22 5" xfId="2523"/>
    <cellStyle name="Estilo 1 4 22 6" xfId="2524"/>
    <cellStyle name="Estilo 1 4 22 7" xfId="2525"/>
    <cellStyle name="Estilo 1 4 22 8" xfId="2526"/>
    <cellStyle name="Estilo 1 4 23" xfId="2527"/>
    <cellStyle name="Estilo 1 4 23 2" xfId="2528"/>
    <cellStyle name="Estilo 1 4 23 2 2" xfId="2529"/>
    <cellStyle name="Estilo 1 4 23 2 2 2" xfId="2530"/>
    <cellStyle name="Estilo 1 4 23 2 2 2 2" xfId="2531"/>
    <cellStyle name="Estilo 1 4 23 2 2 2 2 2" xfId="2532"/>
    <cellStyle name="Estilo 1 4 23 2 2 3" xfId="2533"/>
    <cellStyle name="Estilo 1 4 23 2 2 4" xfId="2534"/>
    <cellStyle name="Estilo 1 4 23 2 3" xfId="2535"/>
    <cellStyle name="Estilo 1 4 23 2 3 2" xfId="2536"/>
    <cellStyle name="Estilo 1 4 23 2 3 2 2" xfId="2537"/>
    <cellStyle name="Estilo 1 4 23 2 4" xfId="2538"/>
    <cellStyle name="Estilo 1 4 23 3" xfId="2539"/>
    <cellStyle name="Estilo 1 4 23 4" xfId="2540"/>
    <cellStyle name="Estilo 1 4 23 4 2" xfId="2541"/>
    <cellStyle name="Estilo 1 4 23 4 2 2" xfId="2542"/>
    <cellStyle name="Estilo 1 4 23 5" xfId="2543"/>
    <cellStyle name="Estilo 1 4 23 6" xfId="2544"/>
    <cellStyle name="Estilo 1 4 23 7" xfId="2545"/>
    <cellStyle name="Estilo 1 4 23 8" xfId="2546"/>
    <cellStyle name="Estilo 1 4 24" xfId="2547"/>
    <cellStyle name="Estilo 1 4 24 2" xfId="2548"/>
    <cellStyle name="Estilo 1 4 24 2 2" xfId="2549"/>
    <cellStyle name="Estilo 1 4 24 2 2 2" xfId="2550"/>
    <cellStyle name="Estilo 1 4 24 2 2 2 2" xfId="2551"/>
    <cellStyle name="Estilo 1 4 24 2 2 2 2 2" xfId="2552"/>
    <cellStyle name="Estilo 1 4 24 2 2 3" xfId="2553"/>
    <cellStyle name="Estilo 1 4 24 2 2 4" xfId="2554"/>
    <cellStyle name="Estilo 1 4 24 2 3" xfId="2555"/>
    <cellStyle name="Estilo 1 4 24 2 3 2" xfId="2556"/>
    <cellStyle name="Estilo 1 4 24 2 3 2 2" xfId="2557"/>
    <cellStyle name="Estilo 1 4 24 2 4" xfId="2558"/>
    <cellStyle name="Estilo 1 4 24 3" xfId="2559"/>
    <cellStyle name="Estilo 1 4 24 4" xfId="2560"/>
    <cellStyle name="Estilo 1 4 24 4 2" xfId="2561"/>
    <cellStyle name="Estilo 1 4 24 4 2 2" xfId="2562"/>
    <cellStyle name="Estilo 1 4 24 5" xfId="2563"/>
    <cellStyle name="Estilo 1 4 24 6" xfId="2564"/>
    <cellStyle name="Estilo 1 4 24 7" xfId="2565"/>
    <cellStyle name="Estilo 1 4 24 8" xfId="2566"/>
    <cellStyle name="Estilo 1 4 25" xfId="2567"/>
    <cellStyle name="Estilo 1 4 25 2" xfId="2568"/>
    <cellStyle name="Estilo 1 4 25 2 2" xfId="2569"/>
    <cellStyle name="Estilo 1 4 25 2 2 2" xfId="2570"/>
    <cellStyle name="Estilo 1 4 25 2 2 2 2" xfId="2571"/>
    <cellStyle name="Estilo 1 4 25 2 2 2 2 2" xfId="2572"/>
    <cellStyle name="Estilo 1 4 25 2 2 3" xfId="2573"/>
    <cellStyle name="Estilo 1 4 25 2 2 4" xfId="2574"/>
    <cellStyle name="Estilo 1 4 25 2 3" xfId="2575"/>
    <cellStyle name="Estilo 1 4 25 2 3 2" xfId="2576"/>
    <cellStyle name="Estilo 1 4 25 2 3 2 2" xfId="2577"/>
    <cellStyle name="Estilo 1 4 25 2 4" xfId="2578"/>
    <cellStyle name="Estilo 1 4 25 3" xfId="2579"/>
    <cellStyle name="Estilo 1 4 25 4" xfId="2580"/>
    <cellStyle name="Estilo 1 4 25 4 2" xfId="2581"/>
    <cellStyle name="Estilo 1 4 25 4 2 2" xfId="2582"/>
    <cellStyle name="Estilo 1 4 25 5" xfId="2583"/>
    <cellStyle name="Estilo 1 4 25 6" xfId="2584"/>
    <cellStyle name="Estilo 1 4 25 7" xfId="2585"/>
    <cellStyle name="Estilo 1 4 25 8" xfId="2586"/>
    <cellStyle name="Estilo 1 4 26" xfId="2587"/>
    <cellStyle name="Estilo 1 4 27" xfId="2588"/>
    <cellStyle name="Estilo 1 4 28" xfId="2589"/>
    <cellStyle name="Estilo 1 4 29" xfId="2590"/>
    <cellStyle name="Estilo 1 4 3" xfId="2591"/>
    <cellStyle name="Estilo 1 4 30" xfId="2592"/>
    <cellStyle name="Estilo 1 4 31" xfId="2593"/>
    <cellStyle name="Estilo 1 4 32" xfId="2594"/>
    <cellStyle name="Estilo 1 4 33" xfId="2595"/>
    <cellStyle name="Estilo 1 4 4" xfId="2596"/>
    <cellStyle name="Estilo 1 4 5" xfId="2597"/>
    <cellStyle name="Estilo 1 4 6" xfId="2598"/>
    <cellStyle name="Estilo 1 4 7" xfId="2599"/>
    <cellStyle name="Estilo 1 4 8" xfId="2600"/>
    <cellStyle name="Estilo 1 4 9" xfId="2601"/>
    <cellStyle name="Estilo 1 40" xfId="2602"/>
    <cellStyle name="Estilo 1 41" xfId="2603"/>
    <cellStyle name="Estilo 1 42" xfId="2604"/>
    <cellStyle name="Estilo 1 43" xfId="2605"/>
    <cellStyle name="Estilo 1 44" xfId="2606"/>
    <cellStyle name="Estilo 1 45" xfId="2607"/>
    <cellStyle name="Estilo 1 46" xfId="2608"/>
    <cellStyle name="Estilo 1 47" xfId="2609"/>
    <cellStyle name="Estilo 1 48" xfId="2610"/>
    <cellStyle name="Estilo 1 49" xfId="2611"/>
    <cellStyle name="Estilo 1 5" xfId="2612"/>
    <cellStyle name="Estilo 1 5 10" xfId="2613"/>
    <cellStyle name="Estilo 1 5 11" xfId="2614"/>
    <cellStyle name="Estilo 1 5 12" xfId="2615"/>
    <cellStyle name="Estilo 1 5 13" xfId="2616"/>
    <cellStyle name="Estilo 1 5 14" xfId="2617"/>
    <cellStyle name="Estilo 1 5 15" xfId="2618"/>
    <cellStyle name="Estilo 1 5 16" xfId="2619"/>
    <cellStyle name="Estilo 1 5 17" xfId="2620"/>
    <cellStyle name="Estilo 1 5 18" xfId="2621"/>
    <cellStyle name="Estilo 1 5 19" xfId="2622"/>
    <cellStyle name="Estilo 1 5 2" xfId="2623"/>
    <cellStyle name="Estilo 1 5 20" xfId="2624"/>
    <cellStyle name="Estilo 1 5 21" xfId="2625"/>
    <cellStyle name="Estilo 1 5 22" xfId="2626"/>
    <cellStyle name="Estilo 1 5 23" xfId="2627"/>
    <cellStyle name="Estilo 1 5 24" xfId="2628"/>
    <cellStyle name="Estilo 1 5 3" xfId="2629"/>
    <cellStyle name="Estilo 1 5 4" xfId="2630"/>
    <cellStyle name="Estilo 1 5 5" xfId="2631"/>
    <cellStyle name="Estilo 1 5 6" xfId="2632"/>
    <cellStyle name="Estilo 1 5 7" xfId="2633"/>
    <cellStyle name="Estilo 1 5 8" xfId="2634"/>
    <cellStyle name="Estilo 1 5 9" xfId="2635"/>
    <cellStyle name="Estilo 1 50" xfId="2636"/>
    <cellStyle name="Estilo 1 51" xfId="2637"/>
    <cellStyle name="Estilo 1 52" xfId="2638"/>
    <cellStyle name="Estilo 1 53" xfId="2639"/>
    <cellStyle name="Estilo 1 54" xfId="2640"/>
    <cellStyle name="Estilo 1 55" xfId="2641"/>
    <cellStyle name="Estilo 1 6" xfId="2642"/>
    <cellStyle name="Estilo 1 6 10" xfId="2643"/>
    <cellStyle name="Estilo 1 6 11" xfId="2644"/>
    <cellStyle name="Estilo 1 6 12" xfId="2645"/>
    <cellStyle name="Estilo 1 6 13" xfId="2646"/>
    <cellStyle name="Estilo 1 6 14" xfId="2647"/>
    <cellStyle name="Estilo 1 6 15" xfId="2648"/>
    <cellStyle name="Estilo 1 6 16" xfId="2649"/>
    <cellStyle name="Estilo 1 6 17" xfId="2650"/>
    <cellStyle name="Estilo 1 6 18" xfId="2651"/>
    <cellStyle name="Estilo 1 6 19" xfId="2652"/>
    <cellStyle name="Estilo 1 6 2" xfId="2653"/>
    <cellStyle name="Estilo 1 6 20" xfId="2654"/>
    <cellStyle name="Estilo 1 6 21" xfId="2655"/>
    <cellStyle name="Estilo 1 6 22" xfId="2656"/>
    <cellStyle name="Estilo 1 6 23" xfId="2657"/>
    <cellStyle name="Estilo 1 6 24" xfId="2658"/>
    <cellStyle name="Estilo 1 6 3" xfId="2659"/>
    <cellStyle name="Estilo 1 6 4" xfId="2660"/>
    <cellStyle name="Estilo 1 6 5" xfId="2661"/>
    <cellStyle name="Estilo 1 6 6" xfId="2662"/>
    <cellStyle name="Estilo 1 6 7" xfId="2663"/>
    <cellStyle name="Estilo 1 6 8" xfId="2664"/>
    <cellStyle name="Estilo 1 6 9" xfId="2665"/>
    <cellStyle name="Estilo 1 7" xfId="2666"/>
    <cellStyle name="Estilo 1 7 10" xfId="2667"/>
    <cellStyle name="Estilo 1 7 11" xfId="2668"/>
    <cellStyle name="Estilo 1 7 12" xfId="2669"/>
    <cellStyle name="Estilo 1 7 13" xfId="2670"/>
    <cellStyle name="Estilo 1 7 14" xfId="2671"/>
    <cellStyle name="Estilo 1 7 15" xfId="2672"/>
    <cellStyle name="Estilo 1 7 16" xfId="2673"/>
    <cellStyle name="Estilo 1 7 17" xfId="2674"/>
    <cellStyle name="Estilo 1 7 18" xfId="2675"/>
    <cellStyle name="Estilo 1 7 19" xfId="2676"/>
    <cellStyle name="Estilo 1 7 2" xfId="2677"/>
    <cellStyle name="Estilo 1 7 20" xfId="2678"/>
    <cellStyle name="Estilo 1 7 21" xfId="2679"/>
    <cellStyle name="Estilo 1 7 22" xfId="2680"/>
    <cellStyle name="Estilo 1 7 23" xfId="2681"/>
    <cellStyle name="Estilo 1 7 24" xfId="2682"/>
    <cellStyle name="Estilo 1 7 3" xfId="2683"/>
    <cellStyle name="Estilo 1 7 4" xfId="2684"/>
    <cellStyle name="Estilo 1 7 5" xfId="2685"/>
    <cellStyle name="Estilo 1 7 6" xfId="2686"/>
    <cellStyle name="Estilo 1 7 7" xfId="2687"/>
    <cellStyle name="Estilo 1 7 8" xfId="2688"/>
    <cellStyle name="Estilo 1 7 9" xfId="2689"/>
    <cellStyle name="Estilo 1 8" xfId="2690"/>
    <cellStyle name="Estilo 1 8 10" xfId="2691"/>
    <cellStyle name="Estilo 1 8 11" xfId="2692"/>
    <cellStyle name="Estilo 1 8 12" xfId="2693"/>
    <cellStyle name="Estilo 1 8 13" xfId="2694"/>
    <cellStyle name="Estilo 1 8 14" xfId="2695"/>
    <cellStyle name="Estilo 1 8 15" xfId="2696"/>
    <cellStyle name="Estilo 1 8 16" xfId="2697"/>
    <cellStyle name="Estilo 1 8 17" xfId="2698"/>
    <cellStyle name="Estilo 1 8 18" xfId="2699"/>
    <cellStyle name="Estilo 1 8 19" xfId="2700"/>
    <cellStyle name="Estilo 1 8 2" xfId="2701"/>
    <cellStyle name="Estilo 1 8 20" xfId="2702"/>
    <cellStyle name="Estilo 1 8 21" xfId="2703"/>
    <cellStyle name="Estilo 1 8 22" xfId="2704"/>
    <cellStyle name="Estilo 1 8 23" xfId="2705"/>
    <cellStyle name="Estilo 1 8 24" xfId="2706"/>
    <cellStyle name="Estilo 1 8 3" xfId="2707"/>
    <cellStyle name="Estilo 1 8 4" xfId="2708"/>
    <cellStyle name="Estilo 1 8 5" xfId="2709"/>
    <cellStyle name="Estilo 1 8 6" xfId="2710"/>
    <cellStyle name="Estilo 1 8 7" xfId="2711"/>
    <cellStyle name="Estilo 1 8 8" xfId="2712"/>
    <cellStyle name="Estilo 1 8 9" xfId="2713"/>
    <cellStyle name="Estilo 1 9" xfId="2714"/>
    <cellStyle name="Estilo 1 9 10" xfId="2715"/>
    <cellStyle name="Estilo 1 9 11" xfId="2716"/>
    <cellStyle name="Estilo 1 9 12" xfId="2717"/>
    <cellStyle name="Estilo 1 9 13" xfId="2718"/>
    <cellStyle name="Estilo 1 9 14" xfId="2719"/>
    <cellStyle name="Estilo 1 9 15" xfId="2720"/>
    <cellStyle name="Estilo 1 9 16" xfId="2721"/>
    <cellStyle name="Estilo 1 9 17" xfId="2722"/>
    <cellStyle name="Estilo 1 9 18" xfId="2723"/>
    <cellStyle name="Estilo 1 9 19" xfId="2724"/>
    <cellStyle name="Estilo 1 9 2" xfId="2725"/>
    <cellStyle name="Estilo 1 9 20" xfId="2726"/>
    <cellStyle name="Estilo 1 9 21" xfId="2727"/>
    <cellStyle name="Estilo 1 9 22" xfId="2728"/>
    <cellStyle name="Estilo 1 9 23" xfId="2729"/>
    <cellStyle name="Estilo 1 9 24" xfId="2730"/>
    <cellStyle name="Estilo 1 9 3" xfId="2731"/>
    <cellStyle name="Estilo 1 9 4" xfId="2732"/>
    <cellStyle name="Estilo 1 9 5" xfId="2733"/>
    <cellStyle name="Estilo 1 9 6" xfId="2734"/>
    <cellStyle name="Estilo 1 9 7" xfId="2735"/>
    <cellStyle name="Estilo 1 9 8" xfId="2736"/>
    <cellStyle name="Estilo 1 9 9" xfId="2737"/>
    <cellStyle name="Estilo 1_Gráficos" xfId="2738"/>
    <cellStyle name="Euro" xfId="2739"/>
    <cellStyle name="Euro 10" xfId="2740"/>
    <cellStyle name="Euro 10 2" xfId="2741"/>
    <cellStyle name="Euro 11" xfId="2742"/>
    <cellStyle name="Euro 11 10" xfId="2743"/>
    <cellStyle name="Euro 11 11" xfId="2744"/>
    <cellStyle name="Euro 11 12" xfId="2745"/>
    <cellStyle name="Euro 11 12 2" xfId="2746"/>
    <cellStyle name="Euro 11 12 2 2" xfId="2747"/>
    <cellStyle name="Euro 11 12 2 3" xfId="2748"/>
    <cellStyle name="Euro 11 13" xfId="2749"/>
    <cellStyle name="Euro 11 14" xfId="2750"/>
    <cellStyle name="Euro 11 15" xfId="2751"/>
    <cellStyle name="Euro 11 16" xfId="2752"/>
    <cellStyle name="Euro 11 17" xfId="2753"/>
    <cellStyle name="Euro 11 2" xfId="2754"/>
    <cellStyle name="Euro 11 3" xfId="2755"/>
    <cellStyle name="Euro 11 4" xfId="2756"/>
    <cellStyle name="Euro 11 5" xfId="2757"/>
    <cellStyle name="Euro 11 6" xfId="2758"/>
    <cellStyle name="Euro 11 7" xfId="2759"/>
    <cellStyle name="Euro 11 8" xfId="2760"/>
    <cellStyle name="Euro 11 9" xfId="2761"/>
    <cellStyle name="Euro 12" xfId="2762"/>
    <cellStyle name="Euro 12 10" xfId="2763"/>
    <cellStyle name="Euro 12 11" xfId="2764"/>
    <cellStyle name="Euro 12 12" xfId="2765"/>
    <cellStyle name="Euro 12 12 2" xfId="2766"/>
    <cellStyle name="Euro 12 12 2 2" xfId="2767"/>
    <cellStyle name="Euro 12 12 2 3" xfId="2768"/>
    <cellStyle name="Euro 12 13" xfId="2769"/>
    <cellStyle name="Euro 12 14" xfId="2770"/>
    <cellStyle name="Euro 12 15" xfId="2771"/>
    <cellStyle name="Euro 12 16" xfId="2772"/>
    <cellStyle name="Euro 12 17" xfId="2773"/>
    <cellStyle name="Euro 12 2" xfId="2774"/>
    <cellStyle name="Euro 12 3" xfId="2775"/>
    <cellStyle name="Euro 12 4" xfId="2776"/>
    <cellStyle name="Euro 12 5" xfId="2777"/>
    <cellStyle name="Euro 12 6" xfId="2778"/>
    <cellStyle name="Euro 12 7" xfId="2779"/>
    <cellStyle name="Euro 12 8" xfId="2780"/>
    <cellStyle name="Euro 12 9" xfId="2781"/>
    <cellStyle name="Euro 13" xfId="2782"/>
    <cellStyle name="Euro 13 10" xfId="2783"/>
    <cellStyle name="Euro 13 11" xfId="2784"/>
    <cellStyle name="Euro 13 12" xfId="2785"/>
    <cellStyle name="Euro 13 12 2" xfId="2786"/>
    <cellStyle name="Euro 13 12 2 2" xfId="2787"/>
    <cellStyle name="Euro 13 12 2 3" xfId="2788"/>
    <cellStyle name="Euro 13 13" xfId="2789"/>
    <cellStyle name="Euro 13 14" xfId="2790"/>
    <cellStyle name="Euro 13 15" xfId="2791"/>
    <cellStyle name="Euro 13 16" xfId="2792"/>
    <cellStyle name="Euro 13 17" xfId="2793"/>
    <cellStyle name="Euro 13 2" xfId="2794"/>
    <cellStyle name="Euro 13 3" xfId="2795"/>
    <cellStyle name="Euro 13 4" xfId="2796"/>
    <cellStyle name="Euro 13 5" xfId="2797"/>
    <cellStyle name="Euro 13 6" xfId="2798"/>
    <cellStyle name="Euro 13 7" xfId="2799"/>
    <cellStyle name="Euro 13 8" xfId="2800"/>
    <cellStyle name="Euro 13 9" xfId="2801"/>
    <cellStyle name="Euro 14" xfId="2802"/>
    <cellStyle name="Euro 14 10" xfId="2803"/>
    <cellStyle name="Euro 14 11" xfId="2804"/>
    <cellStyle name="Euro 14 12" xfId="2805"/>
    <cellStyle name="Euro 14 12 2" xfId="2806"/>
    <cellStyle name="Euro 14 12 2 2" xfId="2807"/>
    <cellStyle name="Euro 14 12 2 3" xfId="2808"/>
    <cellStyle name="Euro 14 13" xfId="2809"/>
    <cellStyle name="Euro 14 14" xfId="2810"/>
    <cellStyle name="Euro 14 15" xfId="2811"/>
    <cellStyle name="Euro 14 16" xfId="2812"/>
    <cellStyle name="Euro 14 17" xfId="2813"/>
    <cellStyle name="Euro 14 2" xfId="2814"/>
    <cellStyle name="Euro 14 3" xfId="2815"/>
    <cellStyle name="Euro 14 4" xfId="2816"/>
    <cellStyle name="Euro 14 5" xfId="2817"/>
    <cellStyle name="Euro 14 6" xfId="2818"/>
    <cellStyle name="Euro 14 7" xfId="2819"/>
    <cellStyle name="Euro 14 8" xfId="2820"/>
    <cellStyle name="Euro 14 9" xfId="2821"/>
    <cellStyle name="Euro 15" xfId="2822"/>
    <cellStyle name="Euro 15 10" xfId="2823"/>
    <cellStyle name="Euro 15 11" xfId="2824"/>
    <cellStyle name="Euro 15 12" xfId="2825"/>
    <cellStyle name="Euro 15 12 2" xfId="2826"/>
    <cellStyle name="Euro 15 12 2 2" xfId="2827"/>
    <cellStyle name="Euro 15 12 2 3" xfId="2828"/>
    <cellStyle name="Euro 15 13" xfId="2829"/>
    <cellStyle name="Euro 15 14" xfId="2830"/>
    <cellStyle name="Euro 15 15" xfId="2831"/>
    <cellStyle name="Euro 15 16" xfId="2832"/>
    <cellStyle name="Euro 15 17" xfId="2833"/>
    <cellStyle name="Euro 15 2" xfId="2834"/>
    <cellStyle name="Euro 15 3" xfId="2835"/>
    <cellStyle name="Euro 15 4" xfId="2836"/>
    <cellStyle name="Euro 15 5" xfId="2837"/>
    <cellStyle name="Euro 15 6" xfId="2838"/>
    <cellStyle name="Euro 15 7" xfId="2839"/>
    <cellStyle name="Euro 15 8" xfId="2840"/>
    <cellStyle name="Euro 15 9" xfId="2841"/>
    <cellStyle name="Euro 16" xfId="2842"/>
    <cellStyle name="Euro 16 10" xfId="2843"/>
    <cellStyle name="Euro 16 11" xfId="2844"/>
    <cellStyle name="Euro 16 12" xfId="2845"/>
    <cellStyle name="Euro 16 12 2" xfId="2846"/>
    <cellStyle name="Euro 16 12 2 2" xfId="2847"/>
    <cellStyle name="Euro 16 12 2 3" xfId="2848"/>
    <cellStyle name="Euro 16 13" xfId="2849"/>
    <cellStyle name="Euro 16 14" xfId="2850"/>
    <cellStyle name="Euro 16 15" xfId="2851"/>
    <cellStyle name="Euro 16 16" xfId="2852"/>
    <cellStyle name="Euro 16 17" xfId="2853"/>
    <cellStyle name="Euro 16 2" xfId="2854"/>
    <cellStyle name="Euro 16 3" xfId="2855"/>
    <cellStyle name="Euro 16 4" xfId="2856"/>
    <cellStyle name="Euro 16 5" xfId="2857"/>
    <cellStyle name="Euro 16 6" xfId="2858"/>
    <cellStyle name="Euro 16 7" xfId="2859"/>
    <cellStyle name="Euro 16 8" xfId="2860"/>
    <cellStyle name="Euro 16 9" xfId="2861"/>
    <cellStyle name="Euro 17" xfId="2862"/>
    <cellStyle name="Euro 17 10" xfId="2863"/>
    <cellStyle name="Euro 17 11" xfId="2864"/>
    <cellStyle name="Euro 17 12" xfId="2865"/>
    <cellStyle name="Euro 17 12 2" xfId="2866"/>
    <cellStyle name="Euro 17 12 2 2" xfId="2867"/>
    <cellStyle name="Euro 17 12 2 3" xfId="2868"/>
    <cellStyle name="Euro 17 13" xfId="2869"/>
    <cellStyle name="Euro 17 14" xfId="2870"/>
    <cellStyle name="Euro 17 15" xfId="2871"/>
    <cellStyle name="Euro 17 16" xfId="2872"/>
    <cellStyle name="Euro 17 17" xfId="2873"/>
    <cellStyle name="Euro 17 2" xfId="2874"/>
    <cellStyle name="Euro 17 3" xfId="2875"/>
    <cellStyle name="Euro 17 4" xfId="2876"/>
    <cellStyle name="Euro 17 5" xfId="2877"/>
    <cellStyle name="Euro 17 6" xfId="2878"/>
    <cellStyle name="Euro 17 7" xfId="2879"/>
    <cellStyle name="Euro 17 8" xfId="2880"/>
    <cellStyle name="Euro 17 9" xfId="2881"/>
    <cellStyle name="Euro 18" xfId="2882"/>
    <cellStyle name="Euro 18 10" xfId="2883"/>
    <cellStyle name="Euro 18 11" xfId="2884"/>
    <cellStyle name="Euro 18 12" xfId="2885"/>
    <cellStyle name="Euro 18 12 2" xfId="2886"/>
    <cellStyle name="Euro 18 12 2 2" xfId="2887"/>
    <cellStyle name="Euro 18 12 2 3" xfId="2888"/>
    <cellStyle name="Euro 18 13" xfId="2889"/>
    <cellStyle name="Euro 18 14" xfId="2890"/>
    <cellStyle name="Euro 18 15" xfId="2891"/>
    <cellStyle name="Euro 18 16" xfId="2892"/>
    <cellStyle name="Euro 18 17" xfId="2893"/>
    <cellStyle name="Euro 18 2" xfId="2894"/>
    <cellStyle name="Euro 18 3" xfId="2895"/>
    <cellStyle name="Euro 18 4" xfId="2896"/>
    <cellStyle name="Euro 18 5" xfId="2897"/>
    <cellStyle name="Euro 18 6" xfId="2898"/>
    <cellStyle name="Euro 18 7" xfId="2899"/>
    <cellStyle name="Euro 18 8" xfId="2900"/>
    <cellStyle name="Euro 18 9" xfId="2901"/>
    <cellStyle name="Euro 19" xfId="2902"/>
    <cellStyle name="Euro 19 10" xfId="2903"/>
    <cellStyle name="Euro 19 11" xfId="2904"/>
    <cellStyle name="Euro 19 12" xfId="2905"/>
    <cellStyle name="Euro 19 12 2" xfId="2906"/>
    <cellStyle name="Euro 19 12 2 2" xfId="2907"/>
    <cellStyle name="Euro 19 12 2 3" xfId="2908"/>
    <cellStyle name="Euro 19 13" xfId="2909"/>
    <cellStyle name="Euro 19 14" xfId="2910"/>
    <cellStyle name="Euro 19 15" xfId="2911"/>
    <cellStyle name="Euro 19 16" xfId="2912"/>
    <cellStyle name="Euro 19 17" xfId="2913"/>
    <cellStyle name="Euro 19 2" xfId="2914"/>
    <cellStyle name="Euro 19 3" xfId="2915"/>
    <cellStyle name="Euro 19 4" xfId="2916"/>
    <cellStyle name="Euro 19 5" xfId="2917"/>
    <cellStyle name="Euro 19 6" xfId="2918"/>
    <cellStyle name="Euro 19 7" xfId="2919"/>
    <cellStyle name="Euro 19 8" xfId="2920"/>
    <cellStyle name="Euro 19 9" xfId="2921"/>
    <cellStyle name="Euro 2" xfId="2922"/>
    <cellStyle name="Euro 2 10" xfId="2923"/>
    <cellStyle name="Euro 2 10 10" xfId="2924"/>
    <cellStyle name="Euro 2 10 11" xfId="2925"/>
    <cellStyle name="Euro 2 10 12" xfId="2926"/>
    <cellStyle name="Euro 2 10 12 2" xfId="2927"/>
    <cellStyle name="Euro 2 10 12 2 2" xfId="2928"/>
    <cellStyle name="Euro 2 10 12 2 3" xfId="2929"/>
    <cellStyle name="Euro 2 10 13" xfId="2930"/>
    <cellStyle name="Euro 2 10 14" xfId="2931"/>
    <cellStyle name="Euro 2 10 15" xfId="2932"/>
    <cellStyle name="Euro 2 10 16" xfId="2933"/>
    <cellStyle name="Euro 2 10 17" xfId="2934"/>
    <cellStyle name="Euro 2 10 2" xfId="2935"/>
    <cellStyle name="Euro 2 10 3" xfId="2936"/>
    <cellStyle name="Euro 2 10 4" xfId="2937"/>
    <cellStyle name="Euro 2 10 5" xfId="2938"/>
    <cellStyle name="Euro 2 10 6" xfId="2939"/>
    <cellStyle name="Euro 2 10 7" xfId="2940"/>
    <cellStyle name="Euro 2 10 8" xfId="2941"/>
    <cellStyle name="Euro 2 10 9" xfId="2942"/>
    <cellStyle name="Euro 2 11" xfId="2943"/>
    <cellStyle name="Euro 2 11 10" xfId="2944"/>
    <cellStyle name="Euro 2 11 11" xfId="2945"/>
    <cellStyle name="Euro 2 11 12" xfId="2946"/>
    <cellStyle name="Euro 2 11 12 2" xfId="2947"/>
    <cellStyle name="Euro 2 11 12 2 2" xfId="2948"/>
    <cellStyle name="Euro 2 11 12 2 3" xfId="2949"/>
    <cellStyle name="Euro 2 11 13" xfId="2950"/>
    <cellStyle name="Euro 2 11 14" xfId="2951"/>
    <cellStyle name="Euro 2 11 15" xfId="2952"/>
    <cellStyle name="Euro 2 11 16" xfId="2953"/>
    <cellStyle name="Euro 2 11 17" xfId="2954"/>
    <cellStyle name="Euro 2 11 2" xfId="2955"/>
    <cellStyle name="Euro 2 11 3" xfId="2956"/>
    <cellStyle name="Euro 2 11 4" xfId="2957"/>
    <cellStyle name="Euro 2 11 5" xfId="2958"/>
    <cellStyle name="Euro 2 11 6" xfId="2959"/>
    <cellStyle name="Euro 2 11 7" xfId="2960"/>
    <cellStyle name="Euro 2 11 8" xfId="2961"/>
    <cellStyle name="Euro 2 11 9" xfId="2962"/>
    <cellStyle name="Euro 2 12" xfId="2963"/>
    <cellStyle name="Euro 2 13" xfId="2964"/>
    <cellStyle name="Euro 2 14" xfId="2965"/>
    <cellStyle name="Euro 2 15" xfId="2966"/>
    <cellStyle name="Euro 2 16" xfId="2967"/>
    <cellStyle name="Euro 2 17" xfId="2968"/>
    <cellStyle name="Euro 2 18" xfId="2969"/>
    <cellStyle name="Euro 2 19" xfId="2970"/>
    <cellStyle name="Euro 2 2" xfId="2971"/>
    <cellStyle name="Euro 2 2 10" xfId="2972"/>
    <cellStyle name="Euro 2 2 2" xfId="2973"/>
    <cellStyle name="Euro 2 2 2 2" xfId="2974"/>
    <cellStyle name="Euro 2 2 2 2 2" xfId="2975"/>
    <cellStyle name="Euro 2 2 2 2 3" xfId="2976"/>
    <cellStyle name="Euro 2 2 3" xfId="2977"/>
    <cellStyle name="Euro 2 2 4" xfId="2978"/>
    <cellStyle name="Euro 2 2 5" xfId="2979"/>
    <cellStyle name="Euro 2 2 6" xfId="2980"/>
    <cellStyle name="Euro 2 2 7" xfId="2981"/>
    <cellStyle name="Euro 2 2 8" xfId="2982"/>
    <cellStyle name="Euro 2 2 9" xfId="2983"/>
    <cellStyle name="Euro 2 20" xfId="2984"/>
    <cellStyle name="Euro 2 21" xfId="2985"/>
    <cellStyle name="Euro 2 22" xfId="2986"/>
    <cellStyle name="Euro 2 23" xfId="2987"/>
    <cellStyle name="Euro 2 24" xfId="2988"/>
    <cellStyle name="Euro 2 25" xfId="2989"/>
    <cellStyle name="Euro 2 26" xfId="2990"/>
    <cellStyle name="Euro 2 27" xfId="2991"/>
    <cellStyle name="Euro 2 28" xfId="2992"/>
    <cellStyle name="Euro 2 29" xfId="2993"/>
    <cellStyle name="Euro 2 3" xfId="2994"/>
    <cellStyle name="Euro 2 3 10" xfId="2995"/>
    <cellStyle name="Euro 2 3 11" xfId="2996"/>
    <cellStyle name="Euro 2 3 12" xfId="2997"/>
    <cellStyle name="Euro 2 3 13" xfId="2998"/>
    <cellStyle name="Euro 2 3 14" xfId="2999"/>
    <cellStyle name="Euro 2 3 15" xfId="3000"/>
    <cellStyle name="Euro 2 3 16" xfId="3001"/>
    <cellStyle name="Euro 2 3 17" xfId="3002"/>
    <cellStyle name="Euro 2 3 18" xfId="3003"/>
    <cellStyle name="Euro 2 3 19" xfId="3004"/>
    <cellStyle name="Euro 2 3 2" xfId="3005"/>
    <cellStyle name="Euro 2 3 20" xfId="3006"/>
    <cellStyle name="Euro 2 3 21" xfId="3007"/>
    <cellStyle name="Euro 2 3 22" xfId="3008"/>
    <cellStyle name="Euro 2 3 23" xfId="3009"/>
    <cellStyle name="Euro 2 3 24" xfId="3010"/>
    <cellStyle name="Euro 2 3 25" xfId="3011"/>
    <cellStyle name="Euro 2 3 26" xfId="3012"/>
    <cellStyle name="Euro 2 3 27" xfId="3013"/>
    <cellStyle name="Euro 2 3 28" xfId="3014"/>
    <cellStyle name="Euro 2 3 29" xfId="3015"/>
    <cellStyle name="Euro 2 3 3" xfId="3016"/>
    <cellStyle name="Euro 2 3 30" xfId="3017"/>
    <cellStyle name="Euro 2 3 31" xfId="3018"/>
    <cellStyle name="Euro 2 3 32" xfId="3019"/>
    <cellStyle name="Euro 2 3 33" xfId="3020"/>
    <cellStyle name="Euro 2 3 4" xfId="3021"/>
    <cellStyle name="Euro 2 3 5" xfId="3022"/>
    <cellStyle name="Euro 2 3 6" xfId="3023"/>
    <cellStyle name="Euro 2 3 7" xfId="3024"/>
    <cellStyle name="Euro 2 3 8" xfId="3025"/>
    <cellStyle name="Euro 2 3 9" xfId="3026"/>
    <cellStyle name="Euro 2 30" xfId="3027"/>
    <cellStyle name="Euro 2 31" xfId="3028"/>
    <cellStyle name="Euro 2 32" xfId="3029"/>
    <cellStyle name="Euro 2 33" xfId="3030"/>
    <cellStyle name="Euro 2 34" xfId="3031"/>
    <cellStyle name="Euro 2 35" xfId="3032"/>
    <cellStyle name="Euro 2 36" xfId="3033"/>
    <cellStyle name="Euro 2 37" xfId="3034"/>
    <cellStyle name="Euro 2 38" xfId="3035"/>
    <cellStyle name="Euro 2 39" xfId="3036"/>
    <cellStyle name="Euro 2 4" xfId="3037"/>
    <cellStyle name="Euro 2 4 10" xfId="3038"/>
    <cellStyle name="Euro 2 4 11" xfId="3039"/>
    <cellStyle name="Euro 2 4 12" xfId="3040"/>
    <cellStyle name="Euro 2 4 13" xfId="3041"/>
    <cellStyle name="Euro 2 4 14" xfId="3042"/>
    <cellStyle name="Euro 2 4 15" xfId="3043"/>
    <cellStyle name="Euro 2 4 16" xfId="3044"/>
    <cellStyle name="Euro 2 4 17" xfId="3045"/>
    <cellStyle name="Euro 2 4 18" xfId="3046"/>
    <cellStyle name="Euro 2 4 19" xfId="3047"/>
    <cellStyle name="Euro 2 4 2" xfId="3048"/>
    <cellStyle name="Euro 2 4 20" xfId="3049"/>
    <cellStyle name="Euro 2 4 21" xfId="3050"/>
    <cellStyle name="Euro 2 4 22" xfId="3051"/>
    <cellStyle name="Euro 2 4 23" xfId="3052"/>
    <cellStyle name="Euro 2 4 24" xfId="3053"/>
    <cellStyle name="Euro 2 4 3" xfId="3054"/>
    <cellStyle name="Euro 2 4 4" xfId="3055"/>
    <cellStyle name="Euro 2 4 5" xfId="3056"/>
    <cellStyle name="Euro 2 4 6" xfId="3057"/>
    <cellStyle name="Euro 2 4 7" xfId="3058"/>
    <cellStyle name="Euro 2 4 8" xfId="3059"/>
    <cellStyle name="Euro 2 4 9" xfId="3060"/>
    <cellStyle name="Euro 2 40" xfId="3061"/>
    <cellStyle name="Euro 2 41" xfId="3062"/>
    <cellStyle name="Euro 2 42" xfId="3063"/>
    <cellStyle name="Euro 2 43" xfId="3064"/>
    <cellStyle name="Euro 2 44" xfId="3065"/>
    <cellStyle name="Euro 2 45" xfId="3066"/>
    <cellStyle name="Euro 2 46" xfId="3067"/>
    <cellStyle name="Euro 2 47" xfId="3068"/>
    <cellStyle name="Euro 2 5" xfId="3069"/>
    <cellStyle name="Euro 2 5 10" xfId="3070"/>
    <cellStyle name="Euro 2 5 11" xfId="3071"/>
    <cellStyle name="Euro 2 5 12" xfId="3072"/>
    <cellStyle name="Euro 2 5 13" xfId="3073"/>
    <cellStyle name="Euro 2 5 14" xfId="3074"/>
    <cellStyle name="Euro 2 5 15" xfId="3075"/>
    <cellStyle name="Euro 2 5 16" xfId="3076"/>
    <cellStyle name="Euro 2 5 17" xfId="3077"/>
    <cellStyle name="Euro 2 5 18" xfId="3078"/>
    <cellStyle name="Euro 2 5 19" xfId="3079"/>
    <cellStyle name="Euro 2 5 2" xfId="3080"/>
    <cellStyle name="Euro 2 5 20" xfId="3081"/>
    <cellStyle name="Euro 2 5 21" xfId="3082"/>
    <cellStyle name="Euro 2 5 22" xfId="3083"/>
    <cellStyle name="Euro 2 5 23" xfId="3084"/>
    <cellStyle name="Euro 2 5 24" xfId="3085"/>
    <cellStyle name="Euro 2 5 3" xfId="3086"/>
    <cellStyle name="Euro 2 5 4" xfId="3087"/>
    <cellStyle name="Euro 2 5 5" xfId="3088"/>
    <cellStyle name="Euro 2 5 6" xfId="3089"/>
    <cellStyle name="Euro 2 5 7" xfId="3090"/>
    <cellStyle name="Euro 2 5 8" xfId="3091"/>
    <cellStyle name="Euro 2 5 9" xfId="3092"/>
    <cellStyle name="Euro 2 6" xfId="3093"/>
    <cellStyle name="Euro 2 6 10" xfId="3094"/>
    <cellStyle name="Euro 2 6 11" xfId="3095"/>
    <cellStyle name="Euro 2 6 12" xfId="3096"/>
    <cellStyle name="Euro 2 6 13" xfId="3097"/>
    <cellStyle name="Euro 2 6 14" xfId="3098"/>
    <cellStyle name="Euro 2 6 15" xfId="3099"/>
    <cellStyle name="Euro 2 6 16" xfId="3100"/>
    <cellStyle name="Euro 2 6 17" xfId="3101"/>
    <cellStyle name="Euro 2 6 18" xfId="3102"/>
    <cellStyle name="Euro 2 6 19" xfId="3103"/>
    <cellStyle name="Euro 2 6 2" xfId="3104"/>
    <cellStyle name="Euro 2 6 20" xfId="3105"/>
    <cellStyle name="Euro 2 6 21" xfId="3106"/>
    <cellStyle name="Euro 2 6 22" xfId="3107"/>
    <cellStyle name="Euro 2 6 23" xfId="3108"/>
    <cellStyle name="Euro 2 6 24" xfId="3109"/>
    <cellStyle name="Euro 2 6 3" xfId="3110"/>
    <cellStyle name="Euro 2 6 4" xfId="3111"/>
    <cellStyle name="Euro 2 6 5" xfId="3112"/>
    <cellStyle name="Euro 2 6 6" xfId="3113"/>
    <cellStyle name="Euro 2 6 7" xfId="3114"/>
    <cellStyle name="Euro 2 6 8" xfId="3115"/>
    <cellStyle name="Euro 2 6 9" xfId="3116"/>
    <cellStyle name="Euro 2 7" xfId="3117"/>
    <cellStyle name="Euro 2 7 10" xfId="3118"/>
    <cellStyle name="Euro 2 7 11" xfId="3119"/>
    <cellStyle name="Euro 2 7 12" xfId="3120"/>
    <cellStyle name="Euro 2 7 13" xfId="3121"/>
    <cellStyle name="Euro 2 7 14" xfId="3122"/>
    <cellStyle name="Euro 2 7 15" xfId="3123"/>
    <cellStyle name="Euro 2 7 16" xfId="3124"/>
    <cellStyle name="Euro 2 7 17" xfId="3125"/>
    <cellStyle name="Euro 2 7 18" xfId="3126"/>
    <cellStyle name="Euro 2 7 19" xfId="3127"/>
    <cellStyle name="Euro 2 7 2" xfId="3128"/>
    <cellStyle name="Euro 2 7 20" xfId="3129"/>
    <cellStyle name="Euro 2 7 21" xfId="3130"/>
    <cellStyle name="Euro 2 7 22" xfId="3131"/>
    <cellStyle name="Euro 2 7 23" xfId="3132"/>
    <cellStyle name="Euro 2 7 24" xfId="3133"/>
    <cellStyle name="Euro 2 7 3" xfId="3134"/>
    <cellStyle name="Euro 2 7 4" xfId="3135"/>
    <cellStyle name="Euro 2 7 5" xfId="3136"/>
    <cellStyle name="Euro 2 7 6" xfId="3137"/>
    <cellStyle name="Euro 2 7 7" xfId="3138"/>
    <cellStyle name="Euro 2 7 8" xfId="3139"/>
    <cellStyle name="Euro 2 7 9" xfId="3140"/>
    <cellStyle name="Euro 2 8" xfId="3141"/>
    <cellStyle name="Euro 2 9" xfId="3142"/>
    <cellStyle name="Euro 20" xfId="3143"/>
    <cellStyle name="Euro 20 10" xfId="3144"/>
    <cellStyle name="Euro 20 11" xfId="3145"/>
    <cellStyle name="Euro 20 12" xfId="3146"/>
    <cellStyle name="Euro 20 12 2" xfId="3147"/>
    <cellStyle name="Euro 20 12 2 2" xfId="3148"/>
    <cellStyle name="Euro 20 12 2 3" xfId="3149"/>
    <cellStyle name="Euro 20 13" xfId="3150"/>
    <cellStyle name="Euro 20 14" xfId="3151"/>
    <cellStyle name="Euro 20 15" xfId="3152"/>
    <cellStyle name="Euro 20 16" xfId="3153"/>
    <cellStyle name="Euro 20 17" xfId="3154"/>
    <cellStyle name="Euro 20 2" xfId="3155"/>
    <cellStyle name="Euro 20 3" xfId="3156"/>
    <cellStyle name="Euro 20 4" xfId="3157"/>
    <cellStyle name="Euro 20 5" xfId="3158"/>
    <cellStyle name="Euro 20 6" xfId="3159"/>
    <cellStyle name="Euro 20 7" xfId="3160"/>
    <cellStyle name="Euro 20 8" xfId="3161"/>
    <cellStyle name="Euro 20 9" xfId="3162"/>
    <cellStyle name="Euro 21" xfId="3163"/>
    <cellStyle name="Euro 21 10" xfId="3164"/>
    <cellStyle name="Euro 21 11" xfId="3165"/>
    <cellStyle name="Euro 21 12" xfId="3166"/>
    <cellStyle name="Euro 21 13" xfId="3167"/>
    <cellStyle name="Euro 21 2" xfId="3168"/>
    <cellStyle name="Euro 21 3" xfId="3169"/>
    <cellStyle name="Euro 21 4" xfId="3170"/>
    <cellStyle name="Euro 21 5" xfId="3171"/>
    <cellStyle name="Euro 21 6" xfId="3172"/>
    <cellStyle name="Euro 21 7" xfId="3173"/>
    <cellStyle name="Euro 21 8" xfId="3174"/>
    <cellStyle name="Euro 21 8 2" xfId="3175"/>
    <cellStyle name="Euro 21 8 2 2" xfId="3176"/>
    <cellStyle name="Euro 21 8 2 3" xfId="3177"/>
    <cellStyle name="Euro 21 9" xfId="3178"/>
    <cellStyle name="Euro 22" xfId="3179"/>
    <cellStyle name="Euro 22 10" xfId="3180"/>
    <cellStyle name="Euro 22 11" xfId="3181"/>
    <cellStyle name="Euro 22 12" xfId="3182"/>
    <cellStyle name="Euro 22 13" xfId="3183"/>
    <cellStyle name="Euro 22 2" xfId="3184"/>
    <cellStyle name="Euro 22 3" xfId="3185"/>
    <cellStyle name="Euro 22 4" xfId="3186"/>
    <cellStyle name="Euro 22 5" xfId="3187"/>
    <cellStyle name="Euro 22 6" xfId="3188"/>
    <cellStyle name="Euro 22 7" xfId="3189"/>
    <cellStyle name="Euro 22 8" xfId="3190"/>
    <cellStyle name="Euro 22 8 2" xfId="3191"/>
    <cellStyle name="Euro 22 8 2 2" xfId="3192"/>
    <cellStyle name="Euro 22 8 2 3" xfId="3193"/>
    <cellStyle name="Euro 22 9" xfId="3194"/>
    <cellStyle name="Euro 23" xfId="3195"/>
    <cellStyle name="Euro 23 10" xfId="3196"/>
    <cellStyle name="Euro 23 11" xfId="3197"/>
    <cellStyle name="Euro 23 12" xfId="3198"/>
    <cellStyle name="Euro 23 13" xfId="3199"/>
    <cellStyle name="Euro 23 2" xfId="3200"/>
    <cellStyle name="Euro 23 3" xfId="3201"/>
    <cellStyle name="Euro 23 4" xfId="3202"/>
    <cellStyle name="Euro 23 5" xfId="3203"/>
    <cellStyle name="Euro 23 6" xfId="3204"/>
    <cellStyle name="Euro 23 7" xfId="3205"/>
    <cellStyle name="Euro 23 8" xfId="3206"/>
    <cellStyle name="Euro 23 8 2" xfId="3207"/>
    <cellStyle name="Euro 23 8 2 2" xfId="3208"/>
    <cellStyle name="Euro 23 8 2 3" xfId="3209"/>
    <cellStyle name="Euro 23 9" xfId="3210"/>
    <cellStyle name="Euro 24" xfId="3211"/>
    <cellStyle name="Euro 24 10" xfId="3212"/>
    <cellStyle name="Euro 24 11" xfId="3213"/>
    <cellStyle name="Euro 24 12" xfId="3214"/>
    <cellStyle name="Euro 24 13" xfId="3215"/>
    <cellStyle name="Euro 24 2" xfId="3216"/>
    <cellStyle name="Euro 24 3" xfId="3217"/>
    <cellStyle name="Euro 24 4" xfId="3218"/>
    <cellStyle name="Euro 24 5" xfId="3219"/>
    <cellStyle name="Euro 24 6" xfId="3220"/>
    <cellStyle name="Euro 24 7" xfId="3221"/>
    <cellStyle name="Euro 24 8" xfId="3222"/>
    <cellStyle name="Euro 24 8 2" xfId="3223"/>
    <cellStyle name="Euro 24 8 2 2" xfId="3224"/>
    <cellStyle name="Euro 24 8 2 3" xfId="3225"/>
    <cellStyle name="Euro 24 9" xfId="3226"/>
    <cellStyle name="Euro 25" xfId="3227"/>
    <cellStyle name="Euro 25 10" xfId="3228"/>
    <cellStyle name="Euro 25 11" xfId="3229"/>
    <cellStyle name="Euro 25 12" xfId="3230"/>
    <cellStyle name="Euro 25 13" xfId="3231"/>
    <cellStyle name="Euro 25 2" xfId="3232"/>
    <cellStyle name="Euro 25 3" xfId="3233"/>
    <cellStyle name="Euro 25 4" xfId="3234"/>
    <cellStyle name="Euro 25 5" xfId="3235"/>
    <cellStyle name="Euro 25 6" xfId="3236"/>
    <cellStyle name="Euro 25 7" xfId="3237"/>
    <cellStyle name="Euro 25 8" xfId="3238"/>
    <cellStyle name="Euro 25 8 2" xfId="3239"/>
    <cellStyle name="Euro 25 8 2 2" xfId="3240"/>
    <cellStyle name="Euro 25 8 2 3" xfId="3241"/>
    <cellStyle name="Euro 25 9" xfId="3242"/>
    <cellStyle name="Euro 26" xfId="3243"/>
    <cellStyle name="Euro 26 10" xfId="3244"/>
    <cellStyle name="Euro 26 11" xfId="3245"/>
    <cellStyle name="Euro 26 12" xfId="3246"/>
    <cellStyle name="Euro 26 13" xfId="3247"/>
    <cellStyle name="Euro 26 2" xfId="3248"/>
    <cellStyle name="Euro 26 3" xfId="3249"/>
    <cellStyle name="Euro 26 4" xfId="3250"/>
    <cellStyle name="Euro 26 5" xfId="3251"/>
    <cellStyle name="Euro 26 6" xfId="3252"/>
    <cellStyle name="Euro 26 7" xfId="3253"/>
    <cellStyle name="Euro 26 8" xfId="3254"/>
    <cellStyle name="Euro 26 8 2" xfId="3255"/>
    <cellStyle name="Euro 26 8 2 2" xfId="3256"/>
    <cellStyle name="Euro 26 8 2 3" xfId="3257"/>
    <cellStyle name="Euro 26 9" xfId="3258"/>
    <cellStyle name="Euro 27" xfId="3259"/>
    <cellStyle name="Euro 27 10" xfId="3260"/>
    <cellStyle name="Euro 27 11" xfId="3261"/>
    <cellStyle name="Euro 27 12" xfId="3262"/>
    <cellStyle name="Euro 27 13" xfId="3263"/>
    <cellStyle name="Euro 27 2" xfId="3264"/>
    <cellStyle name="Euro 27 3" xfId="3265"/>
    <cellStyle name="Euro 27 4" xfId="3266"/>
    <cellStyle name="Euro 27 5" xfId="3267"/>
    <cellStyle name="Euro 27 6" xfId="3268"/>
    <cellStyle name="Euro 27 7" xfId="3269"/>
    <cellStyle name="Euro 27 8" xfId="3270"/>
    <cellStyle name="Euro 27 8 2" xfId="3271"/>
    <cellStyle name="Euro 27 8 2 2" xfId="3272"/>
    <cellStyle name="Euro 27 8 2 3" xfId="3273"/>
    <cellStyle name="Euro 27 9" xfId="3274"/>
    <cellStyle name="Euro 28" xfId="3275"/>
    <cellStyle name="Euro 28 10" xfId="3276"/>
    <cellStyle name="Euro 28 11" xfId="3277"/>
    <cellStyle name="Euro 28 12" xfId="3278"/>
    <cellStyle name="Euro 28 13" xfId="3279"/>
    <cellStyle name="Euro 28 2" xfId="3280"/>
    <cellStyle name="Euro 28 3" xfId="3281"/>
    <cellStyle name="Euro 28 4" xfId="3282"/>
    <cellStyle name="Euro 28 5" xfId="3283"/>
    <cellStyle name="Euro 28 6" xfId="3284"/>
    <cellStyle name="Euro 28 7" xfId="3285"/>
    <cellStyle name="Euro 28 8" xfId="3286"/>
    <cellStyle name="Euro 28 8 2" xfId="3287"/>
    <cellStyle name="Euro 28 8 2 2" xfId="3288"/>
    <cellStyle name="Euro 28 8 2 3" xfId="3289"/>
    <cellStyle name="Euro 28 9" xfId="3290"/>
    <cellStyle name="Euro 29" xfId="3291"/>
    <cellStyle name="Euro 29 10" xfId="3292"/>
    <cellStyle name="Euro 29 11" xfId="3293"/>
    <cellStyle name="Euro 29 12" xfId="3294"/>
    <cellStyle name="Euro 29 13" xfId="3295"/>
    <cellStyle name="Euro 29 2" xfId="3296"/>
    <cellStyle name="Euro 29 3" xfId="3297"/>
    <cellStyle name="Euro 29 4" xfId="3298"/>
    <cellStyle name="Euro 29 5" xfId="3299"/>
    <cellStyle name="Euro 29 6" xfId="3300"/>
    <cellStyle name="Euro 29 7" xfId="3301"/>
    <cellStyle name="Euro 29 8" xfId="3302"/>
    <cellStyle name="Euro 29 8 2" xfId="3303"/>
    <cellStyle name="Euro 29 8 2 2" xfId="3304"/>
    <cellStyle name="Euro 29 8 2 3" xfId="3305"/>
    <cellStyle name="Euro 29 9" xfId="3306"/>
    <cellStyle name="Euro 3" xfId="3307"/>
    <cellStyle name="Euro 3 10" xfId="3308"/>
    <cellStyle name="Euro 3 11" xfId="3309"/>
    <cellStyle name="Euro 3 12" xfId="3310"/>
    <cellStyle name="Euro 3 13" xfId="3311"/>
    <cellStyle name="Euro 3 2" xfId="3312"/>
    <cellStyle name="Euro 3 2 2" xfId="3313"/>
    <cellStyle name="Euro 3 2 3" xfId="3314"/>
    <cellStyle name="Euro 3 2 4" xfId="3315"/>
    <cellStyle name="Euro 3 3" xfId="3316"/>
    <cellStyle name="Euro 3 4" xfId="3317"/>
    <cellStyle name="Euro 3 5" xfId="3318"/>
    <cellStyle name="Euro 3 6" xfId="3319"/>
    <cellStyle name="Euro 3 7" xfId="3320"/>
    <cellStyle name="Euro 3 8" xfId="3321"/>
    <cellStyle name="Euro 3 9" xfId="3322"/>
    <cellStyle name="Euro 30" xfId="3323"/>
    <cellStyle name="Euro 30 10" xfId="3324"/>
    <cellStyle name="Euro 30 11" xfId="3325"/>
    <cellStyle name="Euro 30 12" xfId="3326"/>
    <cellStyle name="Euro 30 13" xfId="3327"/>
    <cellStyle name="Euro 30 2" xfId="3328"/>
    <cellStyle name="Euro 30 3" xfId="3329"/>
    <cellStyle name="Euro 30 4" xfId="3330"/>
    <cellStyle name="Euro 30 5" xfId="3331"/>
    <cellStyle name="Euro 30 6" xfId="3332"/>
    <cellStyle name="Euro 30 7" xfId="3333"/>
    <cellStyle name="Euro 30 8" xfId="3334"/>
    <cellStyle name="Euro 30 8 2" xfId="3335"/>
    <cellStyle name="Euro 30 8 2 2" xfId="3336"/>
    <cellStyle name="Euro 30 8 2 3" xfId="3337"/>
    <cellStyle name="Euro 30 9" xfId="3338"/>
    <cellStyle name="Euro 31" xfId="3339"/>
    <cellStyle name="Euro 31 10" xfId="3340"/>
    <cellStyle name="Euro 31 11" xfId="3341"/>
    <cellStyle name="Euro 31 12" xfId="3342"/>
    <cellStyle name="Euro 31 13" xfId="3343"/>
    <cellStyle name="Euro 31 2" xfId="3344"/>
    <cellStyle name="Euro 31 3" xfId="3345"/>
    <cellStyle name="Euro 31 4" xfId="3346"/>
    <cellStyle name="Euro 31 5" xfId="3347"/>
    <cellStyle name="Euro 31 6" xfId="3348"/>
    <cellStyle name="Euro 31 7" xfId="3349"/>
    <cellStyle name="Euro 31 8" xfId="3350"/>
    <cellStyle name="Euro 31 8 2" xfId="3351"/>
    <cellStyle name="Euro 31 8 2 2" xfId="3352"/>
    <cellStyle name="Euro 31 8 2 3" xfId="3353"/>
    <cellStyle name="Euro 31 9" xfId="3354"/>
    <cellStyle name="Euro 32" xfId="3355"/>
    <cellStyle name="Euro 32 10" xfId="3356"/>
    <cellStyle name="Euro 32 11" xfId="3357"/>
    <cellStyle name="Euro 32 12" xfId="3358"/>
    <cellStyle name="Euro 32 13" xfId="3359"/>
    <cellStyle name="Euro 32 2" xfId="3360"/>
    <cellStyle name="Euro 32 3" xfId="3361"/>
    <cellStyle name="Euro 32 4" xfId="3362"/>
    <cellStyle name="Euro 32 5" xfId="3363"/>
    <cellStyle name="Euro 32 6" xfId="3364"/>
    <cellStyle name="Euro 32 7" xfId="3365"/>
    <cellStyle name="Euro 32 8" xfId="3366"/>
    <cellStyle name="Euro 32 8 2" xfId="3367"/>
    <cellStyle name="Euro 32 8 2 2" xfId="3368"/>
    <cellStyle name="Euro 32 8 2 3" xfId="3369"/>
    <cellStyle name="Euro 32 9" xfId="3370"/>
    <cellStyle name="Euro 33" xfId="3371"/>
    <cellStyle name="Euro 34" xfId="3372"/>
    <cellStyle name="Euro 35" xfId="3373"/>
    <cellStyle name="Euro 36" xfId="3374"/>
    <cellStyle name="Euro 37" xfId="3375"/>
    <cellStyle name="Euro 38" xfId="3376"/>
    <cellStyle name="Euro 39" xfId="3377"/>
    <cellStyle name="Euro 4" xfId="3378"/>
    <cellStyle name="Euro 4 10" xfId="3379"/>
    <cellStyle name="Euro 4 11" xfId="3380"/>
    <cellStyle name="Euro 4 12" xfId="3381"/>
    <cellStyle name="Euro 4 13" xfId="3382"/>
    <cellStyle name="Euro 4 14" xfId="3383"/>
    <cellStyle name="Euro 4 15" xfId="3384"/>
    <cellStyle name="Euro 4 16" xfId="3385"/>
    <cellStyle name="Euro 4 17" xfId="3386"/>
    <cellStyle name="Euro 4 18" xfId="3387"/>
    <cellStyle name="Euro 4 19" xfId="3388"/>
    <cellStyle name="Euro 4 2" xfId="3389"/>
    <cellStyle name="Euro 4 20" xfId="3390"/>
    <cellStyle name="Euro 4 21" xfId="3391"/>
    <cellStyle name="Euro 4 22" xfId="3392"/>
    <cellStyle name="Euro 4 23" xfId="3393"/>
    <cellStyle name="Euro 4 24" xfId="3394"/>
    <cellStyle name="Euro 4 25" xfId="3395"/>
    <cellStyle name="Euro 4 26" xfId="3396"/>
    <cellStyle name="Euro 4 27" xfId="3397"/>
    <cellStyle name="Euro 4 28" xfId="3398"/>
    <cellStyle name="Euro 4 29" xfId="3399"/>
    <cellStyle name="Euro 4 3" xfId="3400"/>
    <cellStyle name="Euro 4 30" xfId="3401"/>
    <cellStyle name="Euro 4 31" xfId="3402"/>
    <cellStyle name="Euro 4 32" xfId="3403"/>
    <cellStyle name="Euro 4 33" xfId="3404"/>
    <cellStyle name="Euro 4 34" xfId="3405"/>
    <cellStyle name="Euro 4 4" xfId="3406"/>
    <cellStyle name="Euro 4 5" xfId="3407"/>
    <cellStyle name="Euro 4 6" xfId="3408"/>
    <cellStyle name="Euro 4 7" xfId="3409"/>
    <cellStyle name="Euro 4 8" xfId="3410"/>
    <cellStyle name="Euro 4 9" xfId="3411"/>
    <cellStyle name="Euro 40" xfId="3412"/>
    <cellStyle name="Euro 41" xfId="3413"/>
    <cellStyle name="Euro 42" xfId="3414"/>
    <cellStyle name="Euro 43" xfId="3415"/>
    <cellStyle name="Euro 44" xfId="3416"/>
    <cellStyle name="Euro 45" xfId="3417"/>
    <cellStyle name="Euro 46" xfId="3418"/>
    <cellStyle name="Euro 47" xfId="3419"/>
    <cellStyle name="Euro 48" xfId="3420"/>
    <cellStyle name="Euro 5" xfId="3421"/>
    <cellStyle name="Euro 5 10" xfId="3422"/>
    <cellStyle name="Euro 5 11" xfId="3423"/>
    <cellStyle name="Euro 5 12" xfId="3424"/>
    <cellStyle name="Euro 5 13" xfId="3425"/>
    <cellStyle name="Euro 5 14" xfId="3426"/>
    <cellStyle name="Euro 5 15" xfId="3427"/>
    <cellStyle name="Euro 5 16" xfId="3428"/>
    <cellStyle name="Euro 5 17" xfId="3429"/>
    <cellStyle name="Euro 5 18" xfId="3430"/>
    <cellStyle name="Euro 5 19" xfId="3431"/>
    <cellStyle name="Euro 5 2" xfId="3432"/>
    <cellStyle name="Euro 5 20" xfId="3433"/>
    <cellStyle name="Euro 5 21" xfId="3434"/>
    <cellStyle name="Euro 5 22" xfId="3435"/>
    <cellStyle name="Euro 5 23" xfId="3436"/>
    <cellStyle name="Euro 5 24" xfId="3437"/>
    <cellStyle name="Euro 5 3" xfId="3438"/>
    <cellStyle name="Euro 5 4" xfId="3439"/>
    <cellStyle name="Euro 5 5" xfId="3440"/>
    <cellStyle name="Euro 5 6" xfId="3441"/>
    <cellStyle name="Euro 5 7" xfId="3442"/>
    <cellStyle name="Euro 5 8" xfId="3443"/>
    <cellStyle name="Euro 5 9" xfId="3444"/>
    <cellStyle name="Euro 6" xfId="3445"/>
    <cellStyle name="Euro 6 10" xfId="3446"/>
    <cellStyle name="Euro 6 11" xfId="3447"/>
    <cellStyle name="Euro 6 12" xfId="3448"/>
    <cellStyle name="Euro 6 13" xfId="3449"/>
    <cellStyle name="Euro 6 14" xfId="3450"/>
    <cellStyle name="Euro 6 15" xfId="3451"/>
    <cellStyle name="Euro 6 16" xfId="3452"/>
    <cellStyle name="Euro 6 17" xfId="3453"/>
    <cellStyle name="Euro 6 18" xfId="3454"/>
    <cellStyle name="Euro 6 19" xfId="3455"/>
    <cellStyle name="Euro 6 2" xfId="3456"/>
    <cellStyle name="Euro 6 20" xfId="3457"/>
    <cellStyle name="Euro 6 21" xfId="3458"/>
    <cellStyle name="Euro 6 22" xfId="3459"/>
    <cellStyle name="Euro 6 23" xfId="3460"/>
    <cellStyle name="Euro 6 24" xfId="3461"/>
    <cellStyle name="Euro 6 25" xfId="3462"/>
    <cellStyle name="Euro 6 3" xfId="3463"/>
    <cellStyle name="Euro 6 4" xfId="3464"/>
    <cellStyle name="Euro 6 5" xfId="3465"/>
    <cellStyle name="Euro 6 6" xfId="3466"/>
    <cellStyle name="Euro 6 7" xfId="3467"/>
    <cellStyle name="Euro 6 8" xfId="3468"/>
    <cellStyle name="Euro 6 9" xfId="3469"/>
    <cellStyle name="Euro 7" xfId="3470"/>
    <cellStyle name="Euro 7 10" xfId="3471"/>
    <cellStyle name="Euro 7 11" xfId="3472"/>
    <cellStyle name="Euro 7 12" xfId="3473"/>
    <cellStyle name="Euro 7 13" xfId="3474"/>
    <cellStyle name="Euro 7 14" xfId="3475"/>
    <cellStyle name="Euro 7 15" xfId="3476"/>
    <cellStyle name="Euro 7 16" xfId="3477"/>
    <cellStyle name="Euro 7 17" xfId="3478"/>
    <cellStyle name="Euro 7 18" xfId="3479"/>
    <cellStyle name="Euro 7 19" xfId="3480"/>
    <cellStyle name="Euro 7 2" xfId="3481"/>
    <cellStyle name="Euro 7 20" xfId="3482"/>
    <cellStyle name="Euro 7 21" xfId="3483"/>
    <cellStyle name="Euro 7 22" xfId="3484"/>
    <cellStyle name="Euro 7 23" xfId="3485"/>
    <cellStyle name="Euro 7 24" xfId="3486"/>
    <cellStyle name="Euro 7 25" xfId="3487"/>
    <cellStyle name="Euro 7 3" xfId="3488"/>
    <cellStyle name="Euro 7 4" xfId="3489"/>
    <cellStyle name="Euro 7 5" xfId="3490"/>
    <cellStyle name="Euro 7 6" xfId="3491"/>
    <cellStyle name="Euro 7 7" xfId="3492"/>
    <cellStyle name="Euro 7 8" xfId="3493"/>
    <cellStyle name="Euro 7 9" xfId="3494"/>
    <cellStyle name="Euro 8" xfId="3495"/>
    <cellStyle name="Euro 8 10" xfId="3496"/>
    <cellStyle name="Euro 8 11" xfId="3497"/>
    <cellStyle name="Euro 8 12" xfId="3498"/>
    <cellStyle name="Euro 8 13" xfId="3499"/>
    <cellStyle name="Euro 8 14" xfId="3500"/>
    <cellStyle name="Euro 8 15" xfId="3501"/>
    <cellStyle name="Euro 8 16" xfId="3502"/>
    <cellStyle name="Euro 8 17" xfId="3503"/>
    <cellStyle name="Euro 8 18" xfId="3504"/>
    <cellStyle name="Euro 8 19" xfId="3505"/>
    <cellStyle name="Euro 8 2" xfId="3506"/>
    <cellStyle name="Euro 8 20" xfId="3507"/>
    <cellStyle name="Euro 8 21" xfId="3508"/>
    <cellStyle name="Euro 8 22" xfId="3509"/>
    <cellStyle name="Euro 8 23" xfId="3510"/>
    <cellStyle name="Euro 8 24" xfId="3511"/>
    <cellStyle name="Euro 8 25" xfId="3512"/>
    <cellStyle name="Euro 8 3" xfId="3513"/>
    <cellStyle name="Euro 8 4" xfId="3514"/>
    <cellStyle name="Euro 8 5" xfId="3515"/>
    <cellStyle name="Euro 8 6" xfId="3516"/>
    <cellStyle name="Euro 8 7" xfId="3517"/>
    <cellStyle name="Euro 8 8" xfId="3518"/>
    <cellStyle name="Euro 8 9" xfId="3519"/>
    <cellStyle name="Euro 9" xfId="3520"/>
    <cellStyle name="Euro 9 10" xfId="3521"/>
    <cellStyle name="Euro 9 11" xfId="3522"/>
    <cellStyle name="Euro 9 12" xfId="3523"/>
    <cellStyle name="Euro 9 13" xfId="3524"/>
    <cellStyle name="Euro 9 14" xfId="3525"/>
    <cellStyle name="Euro 9 15" xfId="3526"/>
    <cellStyle name="Euro 9 16" xfId="3527"/>
    <cellStyle name="Euro 9 17" xfId="3528"/>
    <cellStyle name="Euro 9 18" xfId="3529"/>
    <cellStyle name="Euro 9 19" xfId="3530"/>
    <cellStyle name="Euro 9 2" xfId="3531"/>
    <cellStyle name="Euro 9 20" xfId="3532"/>
    <cellStyle name="Euro 9 21" xfId="3533"/>
    <cellStyle name="Euro 9 22" xfId="3534"/>
    <cellStyle name="Euro 9 23" xfId="3535"/>
    <cellStyle name="Euro 9 24" xfId="3536"/>
    <cellStyle name="Euro 9 25" xfId="3537"/>
    <cellStyle name="Euro 9 3" xfId="3538"/>
    <cellStyle name="Euro 9 4" xfId="3539"/>
    <cellStyle name="Euro 9 5" xfId="3540"/>
    <cellStyle name="Euro 9 6" xfId="3541"/>
    <cellStyle name="Euro 9 7" xfId="3542"/>
    <cellStyle name="Euro 9 8" xfId="3543"/>
    <cellStyle name="Euro 9 9" xfId="3544"/>
    <cellStyle name="Explanatory Text" xfId="7273"/>
    <cellStyle name="Explanatory Text 2" xfId="3545"/>
    <cellStyle name="Explanatory Text 3" xfId="3546"/>
    <cellStyle name="Explanatory Text 4" xfId="3547"/>
    <cellStyle name="Explanatory Text 5" xfId="3548"/>
    <cellStyle name="Explanatory Text 6" xfId="3549"/>
    <cellStyle name="F2" xfId="3550"/>
    <cellStyle name="F2 10" xfId="3551"/>
    <cellStyle name="F2 11" xfId="3552"/>
    <cellStyle name="F2 12" xfId="3553"/>
    <cellStyle name="F2 13" xfId="3554"/>
    <cellStyle name="F2 14" xfId="3555"/>
    <cellStyle name="F2 15" xfId="3556"/>
    <cellStyle name="F2 16" xfId="3557"/>
    <cellStyle name="F2 17" xfId="3558"/>
    <cellStyle name="F2 2" xfId="3559"/>
    <cellStyle name="F2 2 2" xfId="3560"/>
    <cellStyle name="F2 2 3" xfId="3561"/>
    <cellStyle name="F2 2 4" xfId="3562"/>
    <cellStyle name="F2 3" xfId="3563"/>
    <cellStyle name="F2 3 2" xfId="3564"/>
    <cellStyle name="F2 3 2 2" xfId="3565"/>
    <cellStyle name="F2 3 3" xfId="3566"/>
    <cellStyle name="F2 4" xfId="3567"/>
    <cellStyle name="F2 4 2" xfId="3568"/>
    <cellStyle name="F2 4 3" xfId="3569"/>
    <cellStyle name="F2 5" xfId="3570"/>
    <cellStyle name="F2 6" xfId="3571"/>
    <cellStyle name="F2 7" xfId="3572"/>
    <cellStyle name="F2 8" xfId="3573"/>
    <cellStyle name="F2 9" xfId="3574"/>
    <cellStyle name="F3" xfId="3575"/>
    <cellStyle name="F3 10" xfId="3576"/>
    <cellStyle name="F3 11" xfId="3577"/>
    <cellStyle name="F3 12" xfId="3578"/>
    <cellStyle name="F3 13" xfId="3579"/>
    <cellStyle name="F3 14" xfId="3580"/>
    <cellStyle name="F3 15" xfId="3581"/>
    <cellStyle name="F3 16" xfId="3582"/>
    <cellStyle name="F3 17" xfId="3583"/>
    <cellStyle name="F3 2" xfId="3584"/>
    <cellStyle name="F3 2 2" xfId="3585"/>
    <cellStyle name="F3 2 3" xfId="3586"/>
    <cellStyle name="F3 2 4" xfId="3587"/>
    <cellStyle name="F3 3" xfId="3588"/>
    <cellStyle name="F3 3 2" xfId="3589"/>
    <cellStyle name="F3 3 2 2" xfId="3590"/>
    <cellStyle name="F3 3 3" xfId="3591"/>
    <cellStyle name="F3 4" xfId="3592"/>
    <cellStyle name="F3 4 2" xfId="3593"/>
    <cellStyle name="F3 4 3" xfId="3594"/>
    <cellStyle name="F3 5" xfId="3595"/>
    <cellStyle name="F3 6" xfId="3596"/>
    <cellStyle name="F3 7" xfId="3597"/>
    <cellStyle name="F3 8" xfId="3598"/>
    <cellStyle name="F3 9" xfId="3599"/>
    <cellStyle name="F4" xfId="3600"/>
    <cellStyle name="F4 10" xfId="3601"/>
    <cellStyle name="F4 11" xfId="3602"/>
    <cellStyle name="F4 12" xfId="3603"/>
    <cellStyle name="F4 13" xfId="3604"/>
    <cellStyle name="F4 14" xfId="3605"/>
    <cellStyle name="F4 15" xfId="3606"/>
    <cellStyle name="F4 16" xfId="3607"/>
    <cellStyle name="F4 17" xfId="3608"/>
    <cellStyle name="F4 2" xfId="3609"/>
    <cellStyle name="F4 2 2" xfId="3610"/>
    <cellStyle name="F4 2 3" xfId="3611"/>
    <cellStyle name="F4 2 4" xfId="3612"/>
    <cellStyle name="F4 3" xfId="3613"/>
    <cellStyle name="F4 3 2" xfId="3614"/>
    <cellStyle name="F4 3 2 2" xfId="3615"/>
    <cellStyle name="F4 3 3" xfId="3616"/>
    <cellStyle name="F4 4" xfId="3617"/>
    <cellStyle name="F4 4 2" xfId="3618"/>
    <cellStyle name="F4 4 3" xfId="3619"/>
    <cellStyle name="F4 5" xfId="3620"/>
    <cellStyle name="F4 6" xfId="3621"/>
    <cellStyle name="F4 7" xfId="3622"/>
    <cellStyle name="F4 8" xfId="3623"/>
    <cellStyle name="F4 9" xfId="3624"/>
    <cellStyle name="F5" xfId="3625"/>
    <cellStyle name="F5 10" xfId="3626"/>
    <cellStyle name="F5 11" xfId="3627"/>
    <cellStyle name="F5 12" xfId="3628"/>
    <cellStyle name="F5 13" xfId="3629"/>
    <cellStyle name="F5 14" xfId="3630"/>
    <cellStyle name="F5 15" xfId="3631"/>
    <cellStyle name="F5 16" xfId="3632"/>
    <cellStyle name="F5 17" xfId="3633"/>
    <cellStyle name="F5 2" xfId="3634"/>
    <cellStyle name="F5 2 2" xfId="3635"/>
    <cellStyle name="F5 2 3" xfId="3636"/>
    <cellStyle name="F5 2 4" xfId="3637"/>
    <cellStyle name="F5 3" xfId="3638"/>
    <cellStyle name="F5 3 2" xfId="3639"/>
    <cellStyle name="F5 3 2 2" xfId="3640"/>
    <cellStyle name="F5 3 3" xfId="3641"/>
    <cellStyle name="F5 4" xfId="3642"/>
    <cellStyle name="F5 4 2" xfId="3643"/>
    <cellStyle name="F5 4 3" xfId="3644"/>
    <cellStyle name="F5 5" xfId="3645"/>
    <cellStyle name="F5 6" xfId="3646"/>
    <cellStyle name="F5 7" xfId="3647"/>
    <cellStyle name="F5 8" xfId="3648"/>
    <cellStyle name="F5 9" xfId="3649"/>
    <cellStyle name="F6" xfId="3650"/>
    <cellStyle name="F6 10" xfId="3651"/>
    <cellStyle name="F6 11" xfId="3652"/>
    <cellStyle name="F6 12" xfId="3653"/>
    <cellStyle name="F6 13" xfId="3654"/>
    <cellStyle name="F6 14" xfId="3655"/>
    <cellStyle name="F6 15" xfId="3656"/>
    <cellStyle name="F6 16" xfId="3657"/>
    <cellStyle name="F6 17" xfId="3658"/>
    <cellStyle name="F6 2" xfId="3659"/>
    <cellStyle name="F6 2 2" xfId="3660"/>
    <cellStyle name="F6 2 3" xfId="3661"/>
    <cellStyle name="F6 2 4" xfId="3662"/>
    <cellStyle name="F6 3" xfId="3663"/>
    <cellStyle name="F6 3 2" xfId="3664"/>
    <cellStyle name="F6 3 2 2" xfId="3665"/>
    <cellStyle name="F6 3 3" xfId="3666"/>
    <cellStyle name="F6 4" xfId="3667"/>
    <cellStyle name="F6 4 2" xfId="3668"/>
    <cellStyle name="F6 4 3" xfId="3669"/>
    <cellStyle name="F6 5" xfId="3670"/>
    <cellStyle name="F6 6" xfId="3671"/>
    <cellStyle name="F6 7" xfId="3672"/>
    <cellStyle name="F6 8" xfId="3673"/>
    <cellStyle name="F6 9" xfId="3674"/>
    <cellStyle name="F7" xfId="3675"/>
    <cellStyle name="F7 10" xfId="3676"/>
    <cellStyle name="F7 11" xfId="3677"/>
    <cellStyle name="F7 12" xfId="3678"/>
    <cellStyle name="F7 13" xfId="3679"/>
    <cellStyle name="F7 14" xfId="3680"/>
    <cellStyle name="F7 15" xfId="3681"/>
    <cellStyle name="F7 16" xfId="3682"/>
    <cellStyle name="F7 17" xfId="3683"/>
    <cellStyle name="F7 2" xfId="3684"/>
    <cellStyle name="F7 2 2" xfId="3685"/>
    <cellStyle name="F7 2 3" xfId="3686"/>
    <cellStyle name="F7 2 4" xfId="3687"/>
    <cellStyle name="F7 3" xfId="3688"/>
    <cellStyle name="F7 3 2" xfId="3689"/>
    <cellStyle name="F7 3 2 2" xfId="3690"/>
    <cellStyle name="F7 3 3" xfId="3691"/>
    <cellStyle name="F7 4" xfId="3692"/>
    <cellStyle name="F7 4 2" xfId="3693"/>
    <cellStyle name="F7 4 3" xfId="3694"/>
    <cellStyle name="F7 5" xfId="3695"/>
    <cellStyle name="F7 6" xfId="3696"/>
    <cellStyle name="F7 7" xfId="3697"/>
    <cellStyle name="F7 8" xfId="3698"/>
    <cellStyle name="F7 9" xfId="3699"/>
    <cellStyle name="F8" xfId="3700"/>
    <cellStyle name="F8 10" xfId="3701"/>
    <cellStyle name="F8 11" xfId="3702"/>
    <cellStyle name="F8 12" xfId="3703"/>
    <cellStyle name="F8 13" xfId="3704"/>
    <cellStyle name="F8 14" xfId="3705"/>
    <cellStyle name="F8 15" xfId="3706"/>
    <cellStyle name="F8 16" xfId="3707"/>
    <cellStyle name="F8 17" xfId="3708"/>
    <cellStyle name="F8 2" xfId="3709"/>
    <cellStyle name="F8 2 2" xfId="3710"/>
    <cellStyle name="F8 2 3" xfId="3711"/>
    <cellStyle name="F8 2 4" xfId="3712"/>
    <cellStyle name="F8 3" xfId="3713"/>
    <cellStyle name="F8 3 2" xfId="3714"/>
    <cellStyle name="F8 3 2 2" xfId="3715"/>
    <cellStyle name="F8 3 3" xfId="3716"/>
    <cellStyle name="F8 4" xfId="3717"/>
    <cellStyle name="F8 4 2" xfId="3718"/>
    <cellStyle name="F8 4 3" xfId="3719"/>
    <cellStyle name="F8 5" xfId="3720"/>
    <cellStyle name="F8 6" xfId="3721"/>
    <cellStyle name="F8 7" xfId="3722"/>
    <cellStyle name="F8 8" xfId="3723"/>
    <cellStyle name="F8 9" xfId="3724"/>
    <cellStyle name="Fijo" xfId="3725"/>
    <cellStyle name="Fijo 10" xfId="3726"/>
    <cellStyle name="Fijo 11" xfId="3727"/>
    <cellStyle name="Fijo 12" xfId="3728"/>
    <cellStyle name="Fijo 13" xfId="3729"/>
    <cellStyle name="Fijo 14" xfId="3730"/>
    <cellStyle name="Fijo 15" xfId="3731"/>
    <cellStyle name="Fijo 16" xfId="3732"/>
    <cellStyle name="Fijo 17" xfId="3733"/>
    <cellStyle name="Fijo 2" xfId="3734"/>
    <cellStyle name="Fijo 2 2" xfId="3735"/>
    <cellStyle name="Fijo 2 3" xfId="3736"/>
    <cellStyle name="Fijo 2 4" xfId="3737"/>
    <cellStyle name="Fijo 3" xfId="3738"/>
    <cellStyle name="Fijo 3 2" xfId="3739"/>
    <cellStyle name="Fijo 3 2 2" xfId="3740"/>
    <cellStyle name="Fijo 3 3" xfId="3741"/>
    <cellStyle name="Fijo 4" xfId="3742"/>
    <cellStyle name="Fijo 4 2" xfId="3743"/>
    <cellStyle name="Fijo 4 3" xfId="3744"/>
    <cellStyle name="Fijo 5" xfId="3745"/>
    <cellStyle name="Fijo 6" xfId="3746"/>
    <cellStyle name="Fijo 7" xfId="3747"/>
    <cellStyle name="Fijo 8" xfId="3748"/>
    <cellStyle name="Fijo 9" xfId="3749"/>
    <cellStyle name="Financiero" xfId="3750"/>
    <cellStyle name="Financiero 10" xfId="3751"/>
    <cellStyle name="Financiero 11" xfId="3752"/>
    <cellStyle name="Financiero 12" xfId="3753"/>
    <cellStyle name="Financiero 13" xfId="3754"/>
    <cellStyle name="Financiero 14" xfId="3755"/>
    <cellStyle name="Financiero 15" xfId="3756"/>
    <cellStyle name="Financiero 16" xfId="3757"/>
    <cellStyle name="Financiero 17" xfId="3758"/>
    <cellStyle name="Financiero 2" xfId="3759"/>
    <cellStyle name="Financiero 2 2" xfId="3760"/>
    <cellStyle name="Financiero 2 3" xfId="3761"/>
    <cellStyle name="Financiero 2 4" xfId="3762"/>
    <cellStyle name="Financiero 3" xfId="3763"/>
    <cellStyle name="Financiero 3 2" xfId="3764"/>
    <cellStyle name="Financiero 3 2 2" xfId="3765"/>
    <cellStyle name="Financiero 3 3" xfId="3766"/>
    <cellStyle name="Financiero 4" xfId="3767"/>
    <cellStyle name="Financiero 4 2" xfId="3768"/>
    <cellStyle name="Financiero 4 3" xfId="3769"/>
    <cellStyle name="Financiero 5" xfId="3770"/>
    <cellStyle name="Financiero 6" xfId="3771"/>
    <cellStyle name="Financiero 7" xfId="3772"/>
    <cellStyle name="Financiero 8" xfId="3773"/>
    <cellStyle name="Financiero 9" xfId="3774"/>
    <cellStyle name="Fixed" xfId="3775"/>
    <cellStyle name="Fixed 2" xfId="3776"/>
    <cellStyle name="Fixed 2 2" xfId="3777"/>
    <cellStyle name="Fixed 2 2 2" xfId="3778"/>
    <cellStyle name="Fixed 2 2 3" xfId="3779"/>
    <cellStyle name="Fixed 3" xfId="3780"/>
    <cellStyle name="Fixed 3 2" xfId="3781"/>
    <cellStyle name="Fixed 3 2 2" xfId="3782"/>
    <cellStyle name="Fixed 3 2 3" xfId="3783"/>
    <cellStyle name="Fixed 4" xfId="3784"/>
    <cellStyle name="Fixed 4 2" xfId="3785"/>
    <cellStyle name="Fixed 4 2 2" xfId="3786"/>
    <cellStyle name="Fixed 4 2 3" xfId="3787"/>
    <cellStyle name="Fixed 5" xfId="3788"/>
    <cellStyle name="Fixed 5 2" xfId="3789"/>
    <cellStyle name="Fixed 5 3" xfId="3790"/>
    <cellStyle name="Fixed 6" xfId="3791"/>
    <cellStyle name="Fixed 7" xfId="3792"/>
    <cellStyle name="Fixed 8" xfId="3793"/>
    <cellStyle name="Good" xfId="3794" builtinId="26" customBuiltin="1"/>
    <cellStyle name="Good 2" xfId="3795"/>
    <cellStyle name="Good 3" xfId="3796"/>
    <cellStyle name="Good 4" xfId="3797"/>
    <cellStyle name="Good 5" xfId="3798"/>
    <cellStyle name="Heading 1" xfId="3799" builtinId="16" customBuiltin="1"/>
    <cellStyle name="Heading 1 2" xfId="3800"/>
    <cellStyle name="Heading 1 2 2" xfId="3801"/>
    <cellStyle name="Heading 1 2 2 2" xfId="3802"/>
    <cellStyle name="Heading 1 2 2 2 2" xfId="3803"/>
    <cellStyle name="Heading 1 2 2 2 3" xfId="3804"/>
    <cellStyle name="Heading 1 2 3" xfId="3805"/>
    <cellStyle name="Heading 1 3" xfId="3806"/>
    <cellStyle name="Heading 1 4" xfId="3807"/>
    <cellStyle name="Heading 1 5" xfId="3808"/>
    <cellStyle name="Heading 1 6" xfId="3809"/>
    <cellStyle name="Heading 1 7" xfId="3810"/>
    <cellStyle name="Heading 2" xfId="7362"/>
    <cellStyle name="Heading 2 2" xfId="3811"/>
    <cellStyle name="Heading 2 2 2" xfId="3812"/>
    <cellStyle name="Heading 2 2 2 2" xfId="3813"/>
    <cellStyle name="Heading 2 2 2 2 2" xfId="3814"/>
    <cellStyle name="Heading 2 2 2 2 3" xfId="3815"/>
    <cellStyle name="Heading 2 2 3" xfId="3816"/>
    <cellStyle name="Heading 2 3" xfId="3817"/>
    <cellStyle name="Heading 2 4" xfId="3818"/>
    <cellStyle name="Heading 2 5" xfId="3819"/>
    <cellStyle name="Heading 2 6" xfId="3820"/>
    <cellStyle name="Heading 2 7" xfId="3821"/>
    <cellStyle name="Heading 3" xfId="7411"/>
    <cellStyle name="Heading 3 2" xfId="3822"/>
    <cellStyle name="Heading 3 3" xfId="3823"/>
    <cellStyle name="Heading 3 4" xfId="3824"/>
    <cellStyle name="Heading 3 5" xfId="3825"/>
    <cellStyle name="Heading 3 6" xfId="3826"/>
    <cellStyle name="Heading 4" xfId="3827" builtinId="19" customBuiltin="1"/>
    <cellStyle name="Heading 4 2" xfId="3828"/>
    <cellStyle name="Heading 4 3" xfId="3829"/>
    <cellStyle name="Heading 4 4" xfId="3830"/>
    <cellStyle name="Heading 4 5" xfId="3831"/>
    <cellStyle name="Hipervínculo 2" xfId="3832"/>
    <cellStyle name="Incorrecto 10" xfId="3834"/>
    <cellStyle name="Incorrecto 11" xfId="3835"/>
    <cellStyle name="Incorrecto 2" xfId="3836"/>
    <cellStyle name="Incorrecto 2 2" xfId="3837"/>
    <cellStyle name="Incorrecto 2 2 2" xfId="3838"/>
    <cellStyle name="Incorrecto 2 3" xfId="3839"/>
    <cellStyle name="Incorrecto 2 4" xfId="3840"/>
    <cellStyle name="Incorrecto 2 5" xfId="3841"/>
    <cellStyle name="Incorrecto 3" xfId="3842"/>
    <cellStyle name="Incorrecto 4" xfId="3843"/>
    <cellStyle name="Incorrecto 5" xfId="3844"/>
    <cellStyle name="Incorrecto 6" xfId="3845"/>
    <cellStyle name="Incorrecto 7" xfId="3846"/>
    <cellStyle name="Incorrecto 8" xfId="3847"/>
    <cellStyle name="Incorrecto 9" xfId="3848"/>
    <cellStyle name="Incorreto 2" xfId="3849"/>
    <cellStyle name="Input" xfId="3850" builtinId="20" customBuiltin="1"/>
    <cellStyle name="Input 2" xfId="3851"/>
    <cellStyle name="Input 3" xfId="3852"/>
    <cellStyle name="Input 4" xfId="3853"/>
    <cellStyle name="Input 5" xfId="3854"/>
    <cellStyle name="InputBlueFont" xfId="3855"/>
    <cellStyle name="Linked Cell" xfId="3856" builtinId="24" customBuiltin="1"/>
    <cellStyle name="Linked Cell 2" xfId="3857"/>
    <cellStyle name="Linked Cell 3" xfId="3858"/>
    <cellStyle name="Linked Cell 4" xfId="3859"/>
    <cellStyle name="Linked Cell 5" xfId="3860"/>
    <cellStyle name="Millares [0] 2" xfId="3861"/>
    <cellStyle name="Millares 10" xfId="3862"/>
    <cellStyle name="Millares 10 10" xfId="3863"/>
    <cellStyle name="Millares 10 11" xfId="3864"/>
    <cellStyle name="Millares 10 12" xfId="3865"/>
    <cellStyle name="Millares 10 13" xfId="3866"/>
    <cellStyle name="Millares 10 14" xfId="3867"/>
    <cellStyle name="Millares 10 15" xfId="3868"/>
    <cellStyle name="Millares 10 16" xfId="3869"/>
    <cellStyle name="Millares 10 17" xfId="3870"/>
    <cellStyle name="Millares 10 18" xfId="3871"/>
    <cellStyle name="Millares 10 19" xfId="3872"/>
    <cellStyle name="Millares 10 2" xfId="3873"/>
    <cellStyle name="Millares 10 2 2" xfId="3874"/>
    <cellStyle name="Millares 10 20" xfId="3875"/>
    <cellStyle name="Millares 10 21" xfId="3876"/>
    <cellStyle name="Millares 10 22" xfId="3877"/>
    <cellStyle name="Millares 10 23" xfId="3878"/>
    <cellStyle name="Millares 10 24" xfId="3879"/>
    <cellStyle name="Millares 10 25" xfId="3880"/>
    <cellStyle name="Millares 10 3" xfId="3881"/>
    <cellStyle name="Millares 10 3 2" xfId="3882"/>
    <cellStyle name="Millares 10 4" xfId="3883"/>
    <cellStyle name="Millares 10 5" xfId="3884"/>
    <cellStyle name="Millares 10 6" xfId="3885"/>
    <cellStyle name="Millares 10 7" xfId="3886"/>
    <cellStyle name="Millares 10 8" xfId="3887"/>
    <cellStyle name="Millares 10 9" xfId="3888"/>
    <cellStyle name="Millares 11" xfId="3889"/>
    <cellStyle name="Millares 11 10" xfId="3890"/>
    <cellStyle name="Millares 11 11" xfId="3891"/>
    <cellStyle name="Millares 11 12" xfId="3892"/>
    <cellStyle name="Millares 11 13" xfId="3893"/>
    <cellStyle name="Millares 11 14" xfId="3894"/>
    <cellStyle name="Millares 11 15" xfId="3895"/>
    <cellStyle name="Millares 11 16" xfId="3896"/>
    <cellStyle name="Millares 11 17" xfId="3897"/>
    <cellStyle name="Millares 11 18" xfId="3898"/>
    <cellStyle name="Millares 11 19" xfId="3899"/>
    <cellStyle name="Millares 11 2" xfId="3900"/>
    <cellStyle name="Millares 11 2 2" xfId="3901"/>
    <cellStyle name="Millares 11 3" xfId="3902"/>
    <cellStyle name="Millares 11 4" xfId="3903"/>
    <cellStyle name="Millares 11 5" xfId="3904"/>
    <cellStyle name="Millares 11 6" xfId="3905"/>
    <cellStyle name="Millares 11 7" xfId="3906"/>
    <cellStyle name="Millares 11 8" xfId="3907"/>
    <cellStyle name="Millares 11 9" xfId="3908"/>
    <cellStyle name="Millares 12" xfId="3909"/>
    <cellStyle name="Millares 12 10" xfId="3910"/>
    <cellStyle name="Millares 12 11" xfId="3911"/>
    <cellStyle name="Millares 12 12" xfId="3912"/>
    <cellStyle name="Millares 12 13" xfId="3913"/>
    <cellStyle name="Millares 12 14" xfId="3914"/>
    <cellStyle name="Millares 12 15" xfId="3915"/>
    <cellStyle name="Millares 12 16" xfId="3916"/>
    <cellStyle name="Millares 12 17" xfId="3917"/>
    <cellStyle name="Millares 12 18" xfId="3918"/>
    <cellStyle name="Millares 12 19" xfId="3919"/>
    <cellStyle name="Millares 12 2" xfId="3920"/>
    <cellStyle name="Millares 12 2 2" xfId="3921"/>
    <cellStyle name="Millares 12 3" xfId="3922"/>
    <cellStyle name="Millares 12 4" xfId="3923"/>
    <cellStyle name="Millares 12 5" xfId="3924"/>
    <cellStyle name="Millares 12 6" xfId="3925"/>
    <cellStyle name="Millares 12 7" xfId="3926"/>
    <cellStyle name="Millares 12 8" xfId="3927"/>
    <cellStyle name="Millares 12 9" xfId="3928"/>
    <cellStyle name="Millares 13" xfId="3929"/>
    <cellStyle name="Millares 13 2" xfId="3930"/>
    <cellStyle name="Millares 13 3" xfId="3931"/>
    <cellStyle name="Millares 14" xfId="3932"/>
    <cellStyle name="Millares 14 10" xfId="3933"/>
    <cellStyle name="Millares 14 11" xfId="3934"/>
    <cellStyle name="Millares 14 12" xfId="3935"/>
    <cellStyle name="Millares 14 12 2" xfId="3936"/>
    <cellStyle name="Millares 14 12 2 2" xfId="3937"/>
    <cellStyle name="Millares 14 12 2 3" xfId="3938"/>
    <cellStyle name="Millares 14 13" xfId="3939"/>
    <cellStyle name="Millares 14 14" xfId="3940"/>
    <cellStyle name="Millares 14 15" xfId="3941"/>
    <cellStyle name="Millares 14 16" xfId="3942"/>
    <cellStyle name="Millares 14 17" xfId="3943"/>
    <cellStyle name="Millares 14 18" xfId="3944"/>
    <cellStyle name="Millares 14 2" xfId="3945"/>
    <cellStyle name="Millares 14 2 2" xfId="3946"/>
    <cellStyle name="Millares 14 3" xfId="3947"/>
    <cellStyle name="Millares 14 4" xfId="3948"/>
    <cellStyle name="Millares 14 5" xfId="3949"/>
    <cellStyle name="Millares 14 6" xfId="3950"/>
    <cellStyle name="Millares 14 7" xfId="3951"/>
    <cellStyle name="Millares 14 8" xfId="3952"/>
    <cellStyle name="Millares 14 9" xfId="3953"/>
    <cellStyle name="Millares 15" xfId="3954"/>
    <cellStyle name="Millares 15 10" xfId="3955"/>
    <cellStyle name="Millares 15 11" xfId="3956"/>
    <cellStyle name="Millares 15 12" xfId="3957"/>
    <cellStyle name="Millares 15 12 2" xfId="3958"/>
    <cellStyle name="Millares 15 12 2 2" xfId="3959"/>
    <cellStyle name="Millares 15 12 2 3" xfId="3960"/>
    <cellStyle name="Millares 15 13" xfId="3961"/>
    <cellStyle name="Millares 15 14" xfId="3962"/>
    <cellStyle name="Millares 15 15" xfId="3963"/>
    <cellStyle name="Millares 15 16" xfId="3964"/>
    <cellStyle name="Millares 15 17" xfId="3965"/>
    <cellStyle name="Millares 15 18" xfId="3966"/>
    <cellStyle name="Millares 15 2" xfId="3967"/>
    <cellStyle name="Millares 15 2 2" xfId="3968"/>
    <cellStyle name="Millares 15 3" xfId="3969"/>
    <cellStyle name="Millares 15 4" xfId="3970"/>
    <cellStyle name="Millares 15 5" xfId="3971"/>
    <cellStyle name="Millares 15 6" xfId="3972"/>
    <cellStyle name="Millares 15 7" xfId="3973"/>
    <cellStyle name="Millares 15 8" xfId="3974"/>
    <cellStyle name="Millares 15 9" xfId="3975"/>
    <cellStyle name="Millares 16" xfId="3976"/>
    <cellStyle name="Millares 16 10" xfId="3977"/>
    <cellStyle name="Millares 16 11" xfId="3978"/>
    <cellStyle name="Millares 16 12" xfId="3979"/>
    <cellStyle name="Millares 16 12 2" xfId="3980"/>
    <cellStyle name="Millares 16 12 2 2" xfId="3981"/>
    <cellStyle name="Millares 16 12 2 3" xfId="3982"/>
    <cellStyle name="Millares 16 13" xfId="3983"/>
    <cellStyle name="Millares 16 14" xfId="3984"/>
    <cellStyle name="Millares 16 15" xfId="3985"/>
    <cellStyle name="Millares 16 16" xfId="3986"/>
    <cellStyle name="Millares 16 17" xfId="3987"/>
    <cellStyle name="Millares 16 18" xfId="3988"/>
    <cellStyle name="Millares 16 2" xfId="3989"/>
    <cellStyle name="Millares 16 2 2" xfId="3990"/>
    <cellStyle name="Millares 16 3" xfId="3991"/>
    <cellStyle name="Millares 16 4" xfId="3992"/>
    <cellStyle name="Millares 16 5" xfId="3993"/>
    <cellStyle name="Millares 16 6" xfId="3994"/>
    <cellStyle name="Millares 16 7" xfId="3995"/>
    <cellStyle name="Millares 16 8" xfId="3996"/>
    <cellStyle name="Millares 16 9" xfId="3997"/>
    <cellStyle name="Millares 17" xfId="3998"/>
    <cellStyle name="Millares 17 2" xfId="3999"/>
    <cellStyle name="Millares 17 3" xfId="4000"/>
    <cellStyle name="Millares 18" xfId="4001"/>
    <cellStyle name="Millares 18 2" xfId="4002"/>
    <cellStyle name="Millares 18 3" xfId="4003"/>
    <cellStyle name="Millares 19" xfId="4004"/>
    <cellStyle name="Millares 19 2" xfId="4005"/>
    <cellStyle name="Millares 19 3" xfId="4006"/>
    <cellStyle name="Millares 2" xfId="4007"/>
    <cellStyle name="Millares 2 10" xfId="4008"/>
    <cellStyle name="Millares 2 10 2" xfId="4009"/>
    <cellStyle name="Millares 2 10 3" xfId="4010"/>
    <cellStyle name="Millares 2 11" xfId="4011"/>
    <cellStyle name="Millares 2 12" xfId="4012"/>
    <cellStyle name="Millares 2 13" xfId="4013"/>
    <cellStyle name="Millares 2 14" xfId="4014"/>
    <cellStyle name="Millares 2 15" xfId="4015"/>
    <cellStyle name="Millares 2 16" xfId="4016"/>
    <cellStyle name="Millares 2 17" xfId="4017"/>
    <cellStyle name="Millares 2 18" xfId="4018"/>
    <cellStyle name="Millares 2 19" xfId="4019"/>
    <cellStyle name="Millares 2 2" xfId="4020"/>
    <cellStyle name="Millares 2 2 10" xfId="4021"/>
    <cellStyle name="Millares 2 2 11" xfId="4022"/>
    <cellStyle name="Millares 2 2 2" xfId="4023"/>
    <cellStyle name="Millares 2 2 2 2" xfId="4024"/>
    <cellStyle name="Millares 2 2 2 2 2" xfId="4025"/>
    <cellStyle name="Millares 2 2 2 2 2 10" xfId="4026"/>
    <cellStyle name="Millares 2 2 2 2 2 2" xfId="4027"/>
    <cellStyle name="Millares 2 2 2 2 2 2 10" xfId="4028"/>
    <cellStyle name="Millares 2 2 2 2 2 2 2" xfId="4029"/>
    <cellStyle name="Millares 2 2 2 2 2 2 3" xfId="4030"/>
    <cellStyle name="Millares 2 2 2 2 2 2 4" xfId="4031"/>
    <cellStyle name="Millares 2 2 2 2 2 2 5" xfId="4032"/>
    <cellStyle name="Millares 2 2 2 2 2 2 6" xfId="4033"/>
    <cellStyle name="Millares 2 2 2 2 2 2 7" xfId="4034"/>
    <cellStyle name="Millares 2 2 2 2 2 2 8" xfId="4035"/>
    <cellStyle name="Millares 2 2 2 2 2 2 9" xfId="4036"/>
    <cellStyle name="Millares 2 2 2 2 2 3" xfId="4037"/>
    <cellStyle name="Millares 2 2 2 2 2 4" xfId="4038"/>
    <cellStyle name="Millares 2 2 2 2 2 5" xfId="4039"/>
    <cellStyle name="Millares 2 2 2 2 2 6" xfId="4040"/>
    <cellStyle name="Millares 2 2 2 2 2 7" xfId="4041"/>
    <cellStyle name="Millares 2 2 2 2 2 8" xfId="4042"/>
    <cellStyle name="Millares 2 2 2 2 2 9" xfId="4043"/>
    <cellStyle name="Millares 2 2 2 2 3" xfId="4044"/>
    <cellStyle name="Millares 2 2 2 2 3 2" xfId="4045"/>
    <cellStyle name="Millares 2 2 2 2 3 3" xfId="4046"/>
    <cellStyle name="Millares 2 2 2 2 3 4" xfId="4047"/>
    <cellStyle name="Millares 2 2 2 2 3 5" xfId="4048"/>
    <cellStyle name="Millares 2 2 2 2 3 6" xfId="4049"/>
    <cellStyle name="Millares 2 2 2 2 3 7" xfId="4050"/>
    <cellStyle name="Millares 2 2 2 2 3 8" xfId="4051"/>
    <cellStyle name="Millares 2 2 2 2 3 9" xfId="4052"/>
    <cellStyle name="Millares 2 2 2 2 4" xfId="4053"/>
    <cellStyle name="Millares 2 2 2 2 5" xfId="4054"/>
    <cellStyle name="Millares 2 2 2 2 6" xfId="4055"/>
    <cellStyle name="Millares 2 2 2 3" xfId="4056"/>
    <cellStyle name="Millares 2 2 2 3 2" xfId="4057"/>
    <cellStyle name="Millares 2 2 2 3 2 10" xfId="4058"/>
    <cellStyle name="Millares 2 2 2 3 2 2" xfId="4059"/>
    <cellStyle name="Millares 2 2 2 3 2 3" xfId="4060"/>
    <cellStyle name="Millares 2 2 2 3 2 4" xfId="4061"/>
    <cellStyle name="Millares 2 2 2 3 2 5" xfId="4062"/>
    <cellStyle name="Millares 2 2 2 3 2 6" xfId="4063"/>
    <cellStyle name="Millares 2 2 2 3 2 7" xfId="4064"/>
    <cellStyle name="Millares 2 2 2 3 2 8" xfId="4065"/>
    <cellStyle name="Millares 2 2 2 3 2 9" xfId="4066"/>
    <cellStyle name="Millares 2 2 2 4" xfId="4067"/>
    <cellStyle name="Millares 2 2 2 4 2" xfId="4068"/>
    <cellStyle name="Millares 2 2 2 4 2 10" xfId="4069"/>
    <cellStyle name="Millares 2 2 2 4 2 2" xfId="4070"/>
    <cellStyle name="Millares 2 2 2 4 2 3" xfId="4071"/>
    <cellStyle name="Millares 2 2 2 4 2 4" xfId="4072"/>
    <cellStyle name="Millares 2 2 2 4 2 5" xfId="4073"/>
    <cellStyle name="Millares 2 2 2 4 2 6" xfId="4074"/>
    <cellStyle name="Millares 2 2 2 4 2 7" xfId="4075"/>
    <cellStyle name="Millares 2 2 2 4 2 8" xfId="4076"/>
    <cellStyle name="Millares 2 2 2 4 2 9" xfId="4077"/>
    <cellStyle name="Millares 2 2 2 5" xfId="4078"/>
    <cellStyle name="Millares 2 2 2 5 10" xfId="4079"/>
    <cellStyle name="Millares 2 2 2 5 2" xfId="4080"/>
    <cellStyle name="Millares 2 2 2 5 2 10" xfId="4081"/>
    <cellStyle name="Millares 2 2 2 5 2 2" xfId="4082"/>
    <cellStyle name="Millares 2 2 2 5 2 3" xfId="4083"/>
    <cellStyle name="Millares 2 2 2 5 2 4" xfId="4084"/>
    <cellStyle name="Millares 2 2 2 5 2 5" xfId="4085"/>
    <cellStyle name="Millares 2 2 2 5 2 6" xfId="4086"/>
    <cellStyle name="Millares 2 2 2 5 2 7" xfId="4087"/>
    <cellStyle name="Millares 2 2 2 5 2 8" xfId="4088"/>
    <cellStyle name="Millares 2 2 2 5 2 9" xfId="4089"/>
    <cellStyle name="Millares 2 2 2 5 3" xfId="4090"/>
    <cellStyle name="Millares 2 2 2 5 4" xfId="4091"/>
    <cellStyle name="Millares 2 2 2 5 5" xfId="4092"/>
    <cellStyle name="Millares 2 2 2 5 6" xfId="4093"/>
    <cellStyle name="Millares 2 2 2 5 7" xfId="4094"/>
    <cellStyle name="Millares 2 2 2 5 8" xfId="4095"/>
    <cellStyle name="Millares 2 2 2 5 9" xfId="4096"/>
    <cellStyle name="Millares 2 2 2 6" xfId="4097"/>
    <cellStyle name="Millares 2 2 2 7" xfId="4098"/>
    <cellStyle name="Millares 2 2 2 8" xfId="4099"/>
    <cellStyle name="Millares 2 2 3" xfId="4100"/>
    <cellStyle name="Millares 2 2 3 2" xfId="4101"/>
    <cellStyle name="Millares 2 2 3 2 10" xfId="4102"/>
    <cellStyle name="Millares 2 2 3 2 2" xfId="4103"/>
    <cellStyle name="Millares 2 2 3 2 3" xfId="4104"/>
    <cellStyle name="Millares 2 2 3 2 4" xfId="4105"/>
    <cellStyle name="Millares 2 2 3 2 5" xfId="4106"/>
    <cellStyle name="Millares 2 2 3 2 6" xfId="4107"/>
    <cellStyle name="Millares 2 2 3 2 7" xfId="4108"/>
    <cellStyle name="Millares 2 2 3 2 8" xfId="4109"/>
    <cellStyle name="Millares 2 2 3 2 9" xfId="4110"/>
    <cellStyle name="Millares 2 2 4" xfId="4111"/>
    <cellStyle name="Millares 2 2 4 2" xfId="4112"/>
    <cellStyle name="Millares 2 2 4 2 10" xfId="4113"/>
    <cellStyle name="Millares 2 2 4 2 2" xfId="4114"/>
    <cellStyle name="Millares 2 2 4 2 3" xfId="4115"/>
    <cellStyle name="Millares 2 2 4 2 4" xfId="4116"/>
    <cellStyle name="Millares 2 2 4 2 5" xfId="4117"/>
    <cellStyle name="Millares 2 2 4 2 6" xfId="4118"/>
    <cellStyle name="Millares 2 2 4 2 7" xfId="4119"/>
    <cellStyle name="Millares 2 2 4 2 8" xfId="4120"/>
    <cellStyle name="Millares 2 2 4 2 9" xfId="4121"/>
    <cellStyle name="Millares 2 2 4 3" xfId="4122"/>
    <cellStyle name="Millares 2 2 5" xfId="4123"/>
    <cellStyle name="Millares 2 2 5 10" xfId="4124"/>
    <cellStyle name="Millares 2 2 5 11" xfId="4125"/>
    <cellStyle name="Millares 2 2 5 2" xfId="4126"/>
    <cellStyle name="Millares 2 2 5 2 10" xfId="4127"/>
    <cellStyle name="Millares 2 2 5 2 2" xfId="4128"/>
    <cellStyle name="Millares 2 2 5 2 3" xfId="4129"/>
    <cellStyle name="Millares 2 2 5 2 4" xfId="4130"/>
    <cellStyle name="Millares 2 2 5 2 5" xfId="4131"/>
    <cellStyle name="Millares 2 2 5 2 6" xfId="4132"/>
    <cellStyle name="Millares 2 2 5 2 7" xfId="4133"/>
    <cellStyle name="Millares 2 2 5 2 8" xfId="4134"/>
    <cellStyle name="Millares 2 2 5 2 9" xfId="4135"/>
    <cellStyle name="Millares 2 2 5 3" xfId="4136"/>
    <cellStyle name="Millares 2 2 5 4" xfId="4137"/>
    <cellStyle name="Millares 2 2 5 5" xfId="4138"/>
    <cellStyle name="Millares 2 2 5 6" xfId="4139"/>
    <cellStyle name="Millares 2 2 5 7" xfId="4140"/>
    <cellStyle name="Millares 2 2 5 8" xfId="4141"/>
    <cellStyle name="Millares 2 2 5 9" xfId="4142"/>
    <cellStyle name="Millares 2 2 6" xfId="4143"/>
    <cellStyle name="Millares 2 2 6 2" xfId="4144"/>
    <cellStyle name="Millares 2 2 7" xfId="4145"/>
    <cellStyle name="Millares 2 2 8" xfId="4146"/>
    <cellStyle name="Millares 2 2 9" xfId="4147"/>
    <cellStyle name="Millares 2 20" xfId="4148"/>
    <cellStyle name="Millares 2 20 2" xfId="4149"/>
    <cellStyle name="Millares 2 20 3" xfId="4150"/>
    <cellStyle name="Millares 2 21" xfId="4151"/>
    <cellStyle name="Millares 2 21 2" xfId="4152"/>
    <cellStyle name="Millares 2 21 2 2" xfId="4153"/>
    <cellStyle name="Millares 2 21 2 3" xfId="4154"/>
    <cellStyle name="Millares 2 21 2 4" xfId="4155"/>
    <cellStyle name="Millares 2 21 2 5" xfId="4156"/>
    <cellStyle name="Millares 2 21 2 6" xfId="4157"/>
    <cellStyle name="Millares 2 21 3" xfId="4158"/>
    <cellStyle name="Millares 2 21 3 2" xfId="4159"/>
    <cellStyle name="Millares 2 21 3 3" xfId="4160"/>
    <cellStyle name="Millares 2 21 4" xfId="4161"/>
    <cellStyle name="Millares 2 21 4 2" xfId="4162"/>
    <cellStyle name="Millares 2 21 5" xfId="4163"/>
    <cellStyle name="Millares 2 21 5 2" xfId="4164"/>
    <cellStyle name="Millares 2 21 6" xfId="4165"/>
    <cellStyle name="Millares 2 21 6 2" xfId="4166"/>
    <cellStyle name="Millares 2 21 7" xfId="4167"/>
    <cellStyle name="Millares 2 21 8" xfId="4168"/>
    <cellStyle name="Millares 2 22" xfId="4169"/>
    <cellStyle name="Millares 2 22 2" xfId="4170"/>
    <cellStyle name="Millares 2 22 2 2" xfId="4171"/>
    <cellStyle name="Millares 2 22 2 3" xfId="4172"/>
    <cellStyle name="Millares 2 22 2 4" xfId="4173"/>
    <cellStyle name="Millares 2 22 2 5" xfId="4174"/>
    <cellStyle name="Millares 2 22 3" xfId="4175"/>
    <cellStyle name="Millares 2 22 3 2" xfId="4176"/>
    <cellStyle name="Millares 2 22 3 3" xfId="4177"/>
    <cellStyle name="Millares 2 22 4" xfId="4178"/>
    <cellStyle name="Millares 2 22 4 2" xfId="4179"/>
    <cellStyle name="Millares 2 22 5" xfId="4180"/>
    <cellStyle name="Millares 2 22 5 2" xfId="4181"/>
    <cellStyle name="Millares 2 22 6" xfId="4182"/>
    <cellStyle name="Millares 2 22 6 2" xfId="4183"/>
    <cellStyle name="Millares 2 22 7" xfId="4184"/>
    <cellStyle name="Millares 2 22 8" xfId="4185"/>
    <cellStyle name="Millares 2 23" xfId="4186"/>
    <cellStyle name="Millares 2 23 2" xfId="4187"/>
    <cellStyle name="Millares 2 23 2 2" xfId="4188"/>
    <cellStyle name="Millares 2 23 2 3" xfId="4189"/>
    <cellStyle name="Millares 2 23 2 4" xfId="4190"/>
    <cellStyle name="Millares 2 23 2 5" xfId="4191"/>
    <cellStyle name="Millares 2 23 3" xfId="4192"/>
    <cellStyle name="Millares 2 23 3 2" xfId="4193"/>
    <cellStyle name="Millares 2 23 3 3" xfId="4194"/>
    <cellStyle name="Millares 2 23 4" xfId="4195"/>
    <cellStyle name="Millares 2 23 4 2" xfId="4196"/>
    <cellStyle name="Millares 2 23 5" xfId="4197"/>
    <cellStyle name="Millares 2 23 5 2" xfId="4198"/>
    <cellStyle name="Millares 2 23 6" xfId="4199"/>
    <cellStyle name="Millares 2 23 6 2" xfId="4200"/>
    <cellStyle name="Millares 2 23 7" xfId="4201"/>
    <cellStyle name="Millares 2 23 8" xfId="4202"/>
    <cellStyle name="Millares 2 24" xfId="4203"/>
    <cellStyle name="Millares 2 24 2" xfId="4204"/>
    <cellStyle name="Millares 2 24 2 2" xfId="4205"/>
    <cellStyle name="Millares 2 24 2 3" xfId="4206"/>
    <cellStyle name="Millares 2 24 2 4" xfId="4207"/>
    <cellStyle name="Millares 2 24 2 5" xfId="4208"/>
    <cellStyle name="Millares 2 24 3" xfId="4209"/>
    <cellStyle name="Millares 2 24 3 2" xfId="4210"/>
    <cellStyle name="Millares 2 24 3 3" xfId="4211"/>
    <cellStyle name="Millares 2 24 4" xfId="4212"/>
    <cellStyle name="Millares 2 24 4 2" xfId="4213"/>
    <cellStyle name="Millares 2 24 5" xfId="4214"/>
    <cellStyle name="Millares 2 24 5 2" xfId="4215"/>
    <cellStyle name="Millares 2 24 6" xfId="4216"/>
    <cellStyle name="Millares 2 24 6 2" xfId="4217"/>
    <cellStyle name="Millares 2 24 7" xfId="4218"/>
    <cellStyle name="Millares 2 24 8" xfId="4219"/>
    <cellStyle name="Millares 2 25" xfId="4220"/>
    <cellStyle name="Millares 2 25 2" xfId="4221"/>
    <cellStyle name="Millares 2 25 2 2" xfId="4222"/>
    <cellStyle name="Millares 2 25 2 3" xfId="4223"/>
    <cellStyle name="Millares 2 25 2 4" xfId="4224"/>
    <cellStyle name="Millares 2 25 2 5" xfId="4225"/>
    <cellStyle name="Millares 2 25 3" xfId="4226"/>
    <cellStyle name="Millares 2 25 3 2" xfId="4227"/>
    <cellStyle name="Millares 2 25 3 3" xfId="4228"/>
    <cellStyle name="Millares 2 25 4" xfId="4229"/>
    <cellStyle name="Millares 2 25 4 2" xfId="4230"/>
    <cellStyle name="Millares 2 25 5" xfId="4231"/>
    <cellStyle name="Millares 2 25 5 2" xfId="4232"/>
    <cellStyle name="Millares 2 25 6" xfId="4233"/>
    <cellStyle name="Millares 2 25 6 2" xfId="4234"/>
    <cellStyle name="Millares 2 25 7" xfId="4235"/>
    <cellStyle name="Millares 2 26" xfId="4236"/>
    <cellStyle name="Millares 2 26 2" xfId="4237"/>
    <cellStyle name="Millares 2 26 2 2" xfId="4238"/>
    <cellStyle name="Millares 2 26 2 3" xfId="4239"/>
    <cellStyle name="Millares 2 26 2 4" xfId="4240"/>
    <cellStyle name="Millares 2 26 2 5" xfId="4241"/>
    <cellStyle name="Millares 2 26 3" xfId="4242"/>
    <cellStyle name="Millares 2 26 3 2" xfId="4243"/>
    <cellStyle name="Millares 2 26 3 3" xfId="4244"/>
    <cellStyle name="Millares 2 26 4" xfId="4245"/>
    <cellStyle name="Millares 2 26 4 2" xfId="4246"/>
    <cellStyle name="Millares 2 26 5" xfId="4247"/>
    <cellStyle name="Millares 2 26 5 2" xfId="4248"/>
    <cellStyle name="Millares 2 26 6" xfId="4249"/>
    <cellStyle name="Millares 2 26 6 2" xfId="4250"/>
    <cellStyle name="Millares 2 26 7" xfId="4251"/>
    <cellStyle name="Millares 2 27" xfId="4252"/>
    <cellStyle name="Millares 2 27 2" xfId="4253"/>
    <cellStyle name="Millares 2 27 2 2" xfId="4254"/>
    <cellStyle name="Millares 2 27 2 3" xfId="4255"/>
    <cellStyle name="Millares 2 27 2 4" xfId="4256"/>
    <cellStyle name="Millares 2 27 2 5" xfId="4257"/>
    <cellStyle name="Millares 2 27 3" xfId="4258"/>
    <cellStyle name="Millares 2 27 3 2" xfId="4259"/>
    <cellStyle name="Millares 2 27 3 3" xfId="4260"/>
    <cellStyle name="Millares 2 27 4" xfId="4261"/>
    <cellStyle name="Millares 2 27 4 2" xfId="4262"/>
    <cellStyle name="Millares 2 27 5" xfId="4263"/>
    <cellStyle name="Millares 2 27 5 2" xfId="4264"/>
    <cellStyle name="Millares 2 27 6" xfId="4265"/>
    <cellStyle name="Millares 2 27 6 2" xfId="4266"/>
    <cellStyle name="Millares 2 27 7" xfId="4267"/>
    <cellStyle name="Millares 2 28" xfId="4268"/>
    <cellStyle name="Millares 2 29" xfId="4269"/>
    <cellStyle name="Millares 2 3" xfId="4270"/>
    <cellStyle name="Millares 2 3 10" xfId="4271"/>
    <cellStyle name="Millares 2 3 11" xfId="4272"/>
    <cellStyle name="Millares 2 3 12" xfId="4273"/>
    <cellStyle name="Millares 2 3 13" xfId="4274"/>
    <cellStyle name="Millares 2 3 2" xfId="4275"/>
    <cellStyle name="Millares 2 3 2 2" xfId="4276"/>
    <cellStyle name="Millares 2 3 2 3" xfId="4277"/>
    <cellStyle name="Millares 2 3 2 4" xfId="4278"/>
    <cellStyle name="Millares 2 3 3" xfId="4279"/>
    <cellStyle name="Millares 2 3 4" xfId="4280"/>
    <cellStyle name="Millares 2 3 5" xfId="4281"/>
    <cellStyle name="Millares 2 3 6" xfId="4282"/>
    <cellStyle name="Millares 2 3 7" xfId="4283"/>
    <cellStyle name="Millares 2 3 8" xfId="4284"/>
    <cellStyle name="Millares 2 3 9" xfId="4285"/>
    <cellStyle name="Millares 2 30" xfId="4286"/>
    <cellStyle name="Millares 2 31" xfId="4287"/>
    <cellStyle name="Millares 2 4" xfId="4288"/>
    <cellStyle name="Millares 2 4 2" xfId="4289"/>
    <cellStyle name="Millares 2 4 2 2" xfId="4290"/>
    <cellStyle name="Millares 2 4 3" xfId="4291"/>
    <cellStyle name="Millares 2 4 4" xfId="4292"/>
    <cellStyle name="Millares 2 4 5" xfId="4293"/>
    <cellStyle name="Millares 2 4 6" xfId="4294"/>
    <cellStyle name="Millares 2 5" xfId="4295"/>
    <cellStyle name="Millares 2 5 2" xfId="4296"/>
    <cellStyle name="Millares 2 5 2 2" xfId="4297"/>
    <cellStyle name="Millares 2 6" xfId="4298"/>
    <cellStyle name="Millares 2 6 2" xfId="4299"/>
    <cellStyle name="Millares 2 6 2 2" xfId="4300"/>
    <cellStyle name="Millares 2 7" xfId="4301"/>
    <cellStyle name="Millares 2 7 2" xfId="4302"/>
    <cellStyle name="Millares 2 7 2 2" xfId="4303"/>
    <cellStyle name="Millares 2 7 2 3" xfId="4304"/>
    <cellStyle name="Millares 2 7 2 4" xfId="4305"/>
    <cellStyle name="Millares 2 7 2 5" xfId="4306"/>
    <cellStyle name="Millares 2 7 2 6" xfId="4307"/>
    <cellStyle name="Millares 2 7 2 7" xfId="4308"/>
    <cellStyle name="Millares 2 7 3" xfId="4309"/>
    <cellStyle name="Millares 2 7 4" xfId="4310"/>
    <cellStyle name="Millares 2 7 5" xfId="4311"/>
    <cellStyle name="Millares 2 7 6" xfId="4312"/>
    <cellStyle name="Millares 2 7 7" xfId="4313"/>
    <cellStyle name="Millares 2 8" xfId="4314"/>
    <cellStyle name="Millares 2 8 2" xfId="4315"/>
    <cellStyle name="Millares 2 8 3" xfId="4316"/>
    <cellStyle name="Millares 2 9" xfId="4317"/>
    <cellStyle name="Millares 2 9 2" xfId="4318"/>
    <cellStyle name="Millares 2 9 3" xfId="4319"/>
    <cellStyle name="Millares 20" xfId="4320"/>
    <cellStyle name="Millares 20 2" xfId="4321"/>
    <cellStyle name="Millares 20 3" xfId="4322"/>
    <cellStyle name="Millares 21" xfId="4323"/>
    <cellStyle name="Millares 21 2" xfId="4324"/>
    <cellStyle name="Millares 21 3" xfId="4325"/>
    <cellStyle name="Millares 22" xfId="4326"/>
    <cellStyle name="Millares 22 2" xfId="4327"/>
    <cellStyle name="Millares 22 3" xfId="4328"/>
    <cellStyle name="Millares 23" xfId="4329"/>
    <cellStyle name="Millares 23 2" xfId="4330"/>
    <cellStyle name="Millares 23 3" xfId="4331"/>
    <cellStyle name="Millares 24" xfId="4332"/>
    <cellStyle name="Millares 24 2" xfId="4333"/>
    <cellStyle name="Millares 25" xfId="4334"/>
    <cellStyle name="Millares 25 2" xfId="4335"/>
    <cellStyle name="Millares 26" xfId="4336"/>
    <cellStyle name="Millares 26 2" xfId="4337"/>
    <cellStyle name="Millares 27" xfId="4338"/>
    <cellStyle name="Millares 27 2" xfId="4339"/>
    <cellStyle name="Millares 28" xfId="4340"/>
    <cellStyle name="Millares 28 2" xfId="4341"/>
    <cellStyle name="Millares 29" xfId="4342"/>
    <cellStyle name="Millares 29 2" xfId="4343"/>
    <cellStyle name="Millares 3" xfId="4344"/>
    <cellStyle name="Millares 3 10" xfId="4345"/>
    <cellStyle name="Millares 3 11" xfId="4346"/>
    <cellStyle name="Millares 3 11 2" xfId="4347"/>
    <cellStyle name="Millares 3 12" xfId="4348"/>
    <cellStyle name="Millares 3 12 2" xfId="4349"/>
    <cellStyle name="Millares 3 13" xfId="4350"/>
    <cellStyle name="Millares 3 14" xfId="4351"/>
    <cellStyle name="Millares 3 15" xfId="4352"/>
    <cellStyle name="Millares 3 16" xfId="4353"/>
    <cellStyle name="Millares 3 17" xfId="4354"/>
    <cellStyle name="Millares 3 18" xfId="4355"/>
    <cellStyle name="Millares 3 19" xfId="4356"/>
    <cellStyle name="Millares 3 2" xfId="4357"/>
    <cellStyle name="Millares 3 2 10" xfId="4358"/>
    <cellStyle name="Millares 3 2 11" xfId="4359"/>
    <cellStyle name="Millares 3 2 12" xfId="4360"/>
    <cellStyle name="Millares 3 2 2" xfId="4361"/>
    <cellStyle name="Millares 3 2 2 2" xfId="4362"/>
    <cellStyle name="Millares 3 2 3" xfId="4363"/>
    <cellStyle name="Millares 3 2 4" xfId="4364"/>
    <cellStyle name="Millares 3 2 5" xfId="4365"/>
    <cellStyle name="Millares 3 2 6" xfId="4366"/>
    <cellStyle name="Millares 3 2 7" xfId="4367"/>
    <cellStyle name="Millares 3 2 8" xfId="4368"/>
    <cellStyle name="Millares 3 2 9" xfId="4369"/>
    <cellStyle name="Millares 3 20" xfId="4370"/>
    <cellStyle name="Millares 3 21" xfId="4371"/>
    <cellStyle name="Millares 3 22" xfId="4372"/>
    <cellStyle name="Millares 3 23" xfId="4373"/>
    <cellStyle name="Millares 3 24" xfId="4374"/>
    <cellStyle name="Millares 3 25" xfId="4375"/>
    <cellStyle name="Millares 3 26" xfId="4376"/>
    <cellStyle name="Millares 3 27" xfId="4377"/>
    <cellStyle name="Millares 3 28" xfId="4378"/>
    <cellStyle name="Millares 3 29" xfId="4379"/>
    <cellStyle name="Millares 3 3" xfId="4380"/>
    <cellStyle name="Millares 3 3 2" xfId="4381"/>
    <cellStyle name="Millares 3 3 2 2" xfId="4382"/>
    <cellStyle name="Millares 3 3 2 3" xfId="4383"/>
    <cellStyle name="Millares 3 3 3" xfId="4384"/>
    <cellStyle name="Millares 3 3 3 2" xfId="4385"/>
    <cellStyle name="Millares 3 3 4" xfId="4386"/>
    <cellStyle name="Millares 3 30" xfId="4387"/>
    <cellStyle name="Millares 3 31" xfId="4388"/>
    <cellStyle name="Millares 3 32" xfId="4389"/>
    <cellStyle name="Millares 3 33" xfId="4390"/>
    <cellStyle name="Millares 3 34" xfId="4391"/>
    <cellStyle name="Millares 3 35" xfId="4392"/>
    <cellStyle name="Millares 3 36" xfId="4393"/>
    <cellStyle name="Millares 3 37" xfId="4394"/>
    <cellStyle name="Millares 3 4" xfId="4395"/>
    <cellStyle name="Millares 3 4 2" xfId="4396"/>
    <cellStyle name="Millares 3 4 2 2" xfId="4397"/>
    <cellStyle name="Millares 3 4 2 3" xfId="4398"/>
    <cellStyle name="Millares 3 4 2 4" xfId="4399"/>
    <cellStyle name="Millares 3 4 3" xfId="4400"/>
    <cellStyle name="Millares 3 4 3 2" xfId="4401"/>
    <cellStyle name="Millares 3 4 4" xfId="4402"/>
    <cellStyle name="Millares 3 5" xfId="4403"/>
    <cellStyle name="Millares 3 5 2" xfId="4404"/>
    <cellStyle name="Millares 3 5 2 2" xfId="4405"/>
    <cellStyle name="Millares 3 5 3" xfId="4406"/>
    <cellStyle name="Millares 3 6" xfId="4407"/>
    <cellStyle name="Millares 3 7" xfId="4408"/>
    <cellStyle name="Millares 3 8" xfId="4409"/>
    <cellStyle name="Millares 3 9" xfId="4410"/>
    <cellStyle name="Millares 30" xfId="4411"/>
    <cellStyle name="Millares 30 2" xfId="4412"/>
    <cellStyle name="Millares 31" xfId="4413"/>
    <cellStyle name="Millares 31 2" xfId="4414"/>
    <cellStyle name="Millares 32" xfId="4415"/>
    <cellStyle name="Millares 32 2" xfId="4416"/>
    <cellStyle name="Millares 33" xfId="4417"/>
    <cellStyle name="Millares 33 2" xfId="4418"/>
    <cellStyle name="Millares 34" xfId="4419"/>
    <cellStyle name="Millares 34 2" xfId="4420"/>
    <cellStyle name="Millares 35" xfId="4421"/>
    <cellStyle name="Millares 35 2" xfId="4422"/>
    <cellStyle name="Millares 36" xfId="4423"/>
    <cellStyle name="Millares 36 2" xfId="4424"/>
    <cellStyle name="Millares 37" xfId="4425"/>
    <cellStyle name="Millares 37 2" xfId="4426"/>
    <cellStyle name="Millares 38" xfId="4427"/>
    <cellStyle name="Millares 38 2" xfId="4428"/>
    <cellStyle name="Millares 39" xfId="4429"/>
    <cellStyle name="Millares 39 2" xfId="4430"/>
    <cellStyle name="Millares 4" xfId="4431"/>
    <cellStyle name="Millares 4 10" xfId="4432"/>
    <cellStyle name="Millares 4 10 2" xfId="4433"/>
    <cellStyle name="Millares 4 11" xfId="4434"/>
    <cellStyle name="Millares 4 12" xfId="4435"/>
    <cellStyle name="Millares 4 13" xfId="4436"/>
    <cellStyle name="Millares 4 14" xfId="4437"/>
    <cellStyle name="Millares 4 15" xfId="4438"/>
    <cellStyle name="Millares 4 16" xfId="4439"/>
    <cellStyle name="Millares 4 17" xfId="4440"/>
    <cellStyle name="Millares 4 18" xfId="4441"/>
    <cellStyle name="Millares 4 19" xfId="4442"/>
    <cellStyle name="Millares 4 2" xfId="4443"/>
    <cellStyle name="Millares 4 2 2" xfId="4444"/>
    <cellStyle name="Millares 4 2 2 2" xfId="4445"/>
    <cellStyle name="Millares 4 2 2 3" xfId="4446"/>
    <cellStyle name="Millares 4 2 2 4" xfId="4447"/>
    <cellStyle name="Millares 4 2 3" xfId="4448"/>
    <cellStyle name="Millares 4 2 3 2" xfId="4449"/>
    <cellStyle name="Millares 4 2 3 3" xfId="4450"/>
    <cellStyle name="Millares 4 2 4" xfId="4451"/>
    <cellStyle name="Millares 4 2 4 2" xfId="4452"/>
    <cellStyle name="Millares 4 2 4 3" xfId="4453"/>
    <cellStyle name="Millares 4 2 5" xfId="4454"/>
    <cellStyle name="Millares 4 2 6" xfId="4455"/>
    <cellStyle name="Millares 4 20" xfId="4456"/>
    <cellStyle name="Millares 4 21" xfId="4457"/>
    <cellStyle name="Millares 4 22" xfId="4458"/>
    <cellStyle name="Millares 4 23" xfId="4459"/>
    <cellStyle name="Millares 4 24" xfId="4460"/>
    <cellStyle name="Millares 4 25" xfId="4461"/>
    <cellStyle name="Millares 4 26" xfId="4462"/>
    <cellStyle name="Millares 4 27" xfId="4463"/>
    <cellStyle name="Millares 4 28" xfId="4464"/>
    <cellStyle name="Millares 4 29" xfId="4465"/>
    <cellStyle name="Millares 4 3" xfId="4466"/>
    <cellStyle name="Millares 4 3 2" xfId="4467"/>
    <cellStyle name="Millares 4 3 3" xfId="4468"/>
    <cellStyle name="Millares 4 3 4" xfId="4469"/>
    <cellStyle name="Millares 4 30" xfId="4470"/>
    <cellStyle name="Millares 4 31" xfId="4471"/>
    <cellStyle name="Millares 4 32" xfId="4472"/>
    <cellStyle name="Millares 4 33" xfId="4473"/>
    <cellStyle name="Millares 4 4" xfId="4474"/>
    <cellStyle name="Millares 4 4 2" xfId="4475"/>
    <cellStyle name="Millares 4 4 3" xfId="4476"/>
    <cellStyle name="Millares 4 4 4" xfId="4477"/>
    <cellStyle name="Millares 4 5" xfId="4478"/>
    <cellStyle name="Millares 4 5 2" xfId="4479"/>
    <cellStyle name="Millares 4 5 3" xfId="4480"/>
    <cellStyle name="Millares 4 6" xfId="4481"/>
    <cellStyle name="Millares 4 6 2" xfId="4482"/>
    <cellStyle name="Millares 4 6 3" xfId="4483"/>
    <cellStyle name="Millares 4 7" xfId="4484"/>
    <cellStyle name="Millares 4 8" xfId="4485"/>
    <cellStyle name="Millares 4 9" xfId="4486"/>
    <cellStyle name="Millares 40" xfId="4487"/>
    <cellStyle name="Millares 40 2" xfId="4488"/>
    <cellStyle name="Millares 41" xfId="4489"/>
    <cellStyle name="Millares 41 2" xfId="4490"/>
    <cellStyle name="Millares 5" xfId="4491"/>
    <cellStyle name="Millares 5 10" xfId="4492"/>
    <cellStyle name="Millares 5 10 2" xfId="4493"/>
    <cellStyle name="Millares 5 11" xfId="4494"/>
    <cellStyle name="Millares 5 12" xfId="4495"/>
    <cellStyle name="Millares 5 13" xfId="4496"/>
    <cellStyle name="Millares 5 14" xfId="4497"/>
    <cellStyle name="Millares 5 15" xfId="4498"/>
    <cellStyle name="Millares 5 16" xfId="4499"/>
    <cellStyle name="Millares 5 17" xfId="4500"/>
    <cellStyle name="Millares 5 18" xfId="4501"/>
    <cellStyle name="Millares 5 19" xfId="4502"/>
    <cellStyle name="Millares 5 2" xfId="4503"/>
    <cellStyle name="Millares 5 2 2" xfId="4504"/>
    <cellStyle name="Millares 5 2 2 2" xfId="4505"/>
    <cellStyle name="Millares 5 2 3" xfId="4506"/>
    <cellStyle name="Millares 5 2 3 2" xfId="4507"/>
    <cellStyle name="Millares 5 2 4" xfId="4508"/>
    <cellStyle name="Millares 5 2 5" xfId="4509"/>
    <cellStyle name="Millares 5 20" xfId="4510"/>
    <cellStyle name="Millares 5 21" xfId="4511"/>
    <cellStyle name="Millares 5 22" xfId="4512"/>
    <cellStyle name="Millares 5 23" xfId="4513"/>
    <cellStyle name="Millares 5 24" xfId="4514"/>
    <cellStyle name="Millares 5 25" xfId="4515"/>
    <cellStyle name="Millares 5 26" xfId="4516"/>
    <cellStyle name="Millares 5 27" xfId="4517"/>
    <cellStyle name="Millares 5 28" xfId="4518"/>
    <cellStyle name="Millares 5 29" xfId="4519"/>
    <cellStyle name="Millares 5 3" xfId="4520"/>
    <cellStyle name="Millares 5 3 2" xfId="4521"/>
    <cellStyle name="Millares 5 3 3" xfId="4522"/>
    <cellStyle name="Millares 5 3 4" xfId="4523"/>
    <cellStyle name="Millares 5 3 5" xfId="4524"/>
    <cellStyle name="Millares 5 30" xfId="4525"/>
    <cellStyle name="Millares 5 31" xfId="4526"/>
    <cellStyle name="Millares 5 32" xfId="4527"/>
    <cellStyle name="Millares 5 33" xfId="4528"/>
    <cellStyle name="Millares 5 34" xfId="4529"/>
    <cellStyle name="Millares 5 4" xfId="4530"/>
    <cellStyle name="Millares 5 4 2" xfId="4531"/>
    <cellStyle name="Millares 5 4 3" xfId="4532"/>
    <cellStyle name="Millares 5 5" xfId="4533"/>
    <cellStyle name="Millares 5 5 2" xfId="4534"/>
    <cellStyle name="Millares 5 5 3" xfId="4535"/>
    <cellStyle name="Millares 5 5 4" xfId="4536"/>
    <cellStyle name="Millares 5 5 5" xfId="4537"/>
    <cellStyle name="Millares 5 5 6" xfId="4538"/>
    <cellStyle name="Millares 5 5 7" xfId="4539"/>
    <cellStyle name="Millares 5 5 8" xfId="4540"/>
    <cellStyle name="Millares 5 5 9" xfId="4541"/>
    <cellStyle name="Millares 5 6" xfId="4542"/>
    <cellStyle name="Millares 5 6 2" xfId="4543"/>
    <cellStyle name="Millares 5 7" xfId="4544"/>
    <cellStyle name="Millares 5 8" xfId="4545"/>
    <cellStyle name="Millares 5 9" xfId="4546"/>
    <cellStyle name="Millares 6" xfId="4547"/>
    <cellStyle name="Millares 6 10" xfId="4548"/>
    <cellStyle name="Millares 6 10 2" xfId="4549"/>
    <cellStyle name="Millares 6 11" xfId="4550"/>
    <cellStyle name="Millares 6 12" xfId="4551"/>
    <cellStyle name="Millares 6 2" xfId="4552"/>
    <cellStyle name="Millares 6 2 10" xfId="4553"/>
    <cellStyle name="Millares 6 2 11" xfId="4554"/>
    <cellStyle name="Millares 6 2 12" xfId="4555"/>
    <cellStyle name="Millares 6 2 2" xfId="4556"/>
    <cellStyle name="Millares 6 2 2 2" xfId="4557"/>
    <cellStyle name="Millares 6 2 3" xfId="4558"/>
    <cellStyle name="Millares 6 2 3 2" xfId="4559"/>
    <cellStyle name="Millares 6 2 4" xfId="4560"/>
    <cellStyle name="Millares 6 2 5" xfId="4561"/>
    <cellStyle name="Millares 6 2 6" xfId="4562"/>
    <cellStyle name="Millares 6 2 7" xfId="4563"/>
    <cellStyle name="Millares 6 2 8" xfId="4564"/>
    <cellStyle name="Millares 6 2 9" xfId="4565"/>
    <cellStyle name="Millares 6 3" xfId="4566"/>
    <cellStyle name="Millares 6 3 2" xfId="4567"/>
    <cellStyle name="Millares 6 3 3" xfId="4568"/>
    <cellStyle name="Millares 6 3 4" xfId="4569"/>
    <cellStyle name="Millares 6 4" xfId="4570"/>
    <cellStyle name="Millares 6 4 2" xfId="4571"/>
    <cellStyle name="Millares 6 5" xfId="4572"/>
    <cellStyle name="Millares 6 5 2" xfId="4573"/>
    <cellStyle name="Millares 6 6" xfId="4574"/>
    <cellStyle name="Millares 6 6 2" xfId="4575"/>
    <cellStyle name="Millares 6 7" xfId="4576"/>
    <cellStyle name="Millares 6 7 2" xfId="4577"/>
    <cellStyle name="Millares 6 8" xfId="4578"/>
    <cellStyle name="Millares 6 8 2" xfId="4579"/>
    <cellStyle name="Millares 6 9" xfId="4580"/>
    <cellStyle name="Millares 6 9 2" xfId="4581"/>
    <cellStyle name="Millares 7" xfId="4582"/>
    <cellStyle name="Millares 7 10" xfId="4583"/>
    <cellStyle name="Millares 7 11" xfId="4584"/>
    <cellStyle name="Millares 7 12" xfId="4585"/>
    <cellStyle name="Millares 7 13" xfId="4586"/>
    <cellStyle name="Millares 7 14" xfId="4587"/>
    <cellStyle name="Millares 7 15" xfId="4588"/>
    <cellStyle name="Millares 7 16" xfId="4589"/>
    <cellStyle name="Millares 7 17" xfId="4590"/>
    <cellStyle name="Millares 7 18" xfId="4591"/>
    <cellStyle name="Millares 7 19" xfId="4592"/>
    <cellStyle name="Millares 7 2" xfId="4593"/>
    <cellStyle name="Millares 7 2 10" xfId="4594"/>
    <cellStyle name="Millares 7 2 11" xfId="4595"/>
    <cellStyle name="Millares 7 2 12" xfId="4596"/>
    <cellStyle name="Millares 7 2 2" xfId="4597"/>
    <cellStyle name="Millares 7 2 2 2" xfId="4598"/>
    <cellStyle name="Millares 7 2 3" xfId="4599"/>
    <cellStyle name="Millares 7 2 3 2" xfId="4600"/>
    <cellStyle name="Millares 7 2 4" xfId="4601"/>
    <cellStyle name="Millares 7 2 5" xfId="4602"/>
    <cellStyle name="Millares 7 2 6" xfId="4603"/>
    <cellStyle name="Millares 7 2 7" xfId="4604"/>
    <cellStyle name="Millares 7 2 8" xfId="4605"/>
    <cellStyle name="Millares 7 2 9" xfId="4606"/>
    <cellStyle name="Millares 7 20" xfId="4607"/>
    <cellStyle name="Millares 7 21" xfId="4608"/>
    <cellStyle name="Millares 7 22" xfId="4609"/>
    <cellStyle name="Millares 7 23" xfId="4610"/>
    <cellStyle name="Millares 7 24" xfId="4611"/>
    <cellStyle name="Millares 7 25" xfId="4612"/>
    <cellStyle name="Millares 7 26" xfId="4613"/>
    <cellStyle name="Millares 7 3" xfId="4614"/>
    <cellStyle name="Millares 7 3 2" xfId="4615"/>
    <cellStyle name="Millares 7 4" xfId="4616"/>
    <cellStyle name="Millares 7 4 2" xfId="4617"/>
    <cellStyle name="Millares 7 5" xfId="4618"/>
    <cellStyle name="Millares 7 5 2" xfId="4619"/>
    <cellStyle name="Millares 7 6" xfId="4620"/>
    <cellStyle name="Millares 7 6 2" xfId="4621"/>
    <cellStyle name="Millares 7 7" xfId="4622"/>
    <cellStyle name="Millares 7 7 2" xfId="4623"/>
    <cellStyle name="Millares 7 8" xfId="4624"/>
    <cellStyle name="Millares 7 8 2" xfId="4625"/>
    <cellStyle name="Millares 7 9" xfId="4626"/>
    <cellStyle name="Millares 7 9 2" xfId="4627"/>
    <cellStyle name="Millares 8" xfId="4628"/>
    <cellStyle name="Millares 8 10" xfId="4629"/>
    <cellStyle name="Millares 8 11" xfId="4630"/>
    <cellStyle name="Millares 8 12" xfId="4631"/>
    <cellStyle name="Millares 8 13" xfId="4632"/>
    <cellStyle name="Millares 8 14" xfId="4633"/>
    <cellStyle name="Millares 8 15" xfId="4634"/>
    <cellStyle name="Millares 8 16" xfId="4635"/>
    <cellStyle name="Millares 8 17" xfId="4636"/>
    <cellStyle name="Millares 8 18" xfId="4637"/>
    <cellStyle name="Millares 8 19" xfId="4638"/>
    <cellStyle name="Millares 8 2" xfId="4639"/>
    <cellStyle name="Millares 8 2 2" xfId="4640"/>
    <cellStyle name="Millares 8 3" xfId="4641"/>
    <cellStyle name="Millares 8 3 2" xfId="4642"/>
    <cellStyle name="Millares 8 4" xfId="4643"/>
    <cellStyle name="Millares 8 5" xfId="4644"/>
    <cellStyle name="Millares 8 6" xfId="4645"/>
    <cellStyle name="Millares 8 7" xfId="4646"/>
    <cellStyle name="Millares 8 8" xfId="4647"/>
    <cellStyle name="Millares 8 9" xfId="4648"/>
    <cellStyle name="Millares 9" xfId="4649"/>
    <cellStyle name="Millares 9 10" xfId="4650"/>
    <cellStyle name="Millares 9 11" xfId="4651"/>
    <cellStyle name="Millares 9 12" xfId="4652"/>
    <cellStyle name="Millares 9 13" xfId="4653"/>
    <cellStyle name="Millares 9 14" xfId="4654"/>
    <cellStyle name="Millares 9 15" xfId="4655"/>
    <cellStyle name="Millares 9 16" xfId="4656"/>
    <cellStyle name="Millares 9 17" xfId="4657"/>
    <cellStyle name="Millares 9 18" xfId="4658"/>
    <cellStyle name="Millares 9 19" xfId="4659"/>
    <cellStyle name="Millares 9 2" xfId="4660"/>
    <cellStyle name="Millares 9 2 2" xfId="4661"/>
    <cellStyle name="Millares 9 3" xfId="4662"/>
    <cellStyle name="Millares 9 3 2" xfId="4663"/>
    <cellStyle name="Millares 9 4" xfId="4664"/>
    <cellStyle name="Millares 9 5" xfId="4665"/>
    <cellStyle name="Millares 9 6" xfId="4666"/>
    <cellStyle name="Millares 9 7" xfId="4667"/>
    <cellStyle name="Millares 9 8" xfId="4668"/>
    <cellStyle name="Millares 9 9" xfId="4669"/>
    <cellStyle name="Moeda 2" xfId="4670"/>
    <cellStyle name="Moneda 2" xfId="4671"/>
    <cellStyle name="Moneda 2 10" xfId="4672"/>
    <cellStyle name="Moneda 2 11" xfId="4673"/>
    <cellStyle name="Moneda 2 12" xfId="4674"/>
    <cellStyle name="Moneda 2 2" xfId="4675"/>
    <cellStyle name="Moneda 2 2 10" xfId="4676"/>
    <cellStyle name="Moneda 2 2 2" xfId="4677"/>
    <cellStyle name="Moneda 2 2 2 10" xfId="4678"/>
    <cellStyle name="Moneda 2 2 2 2" xfId="4679"/>
    <cellStyle name="Moneda 2 2 2 2 2" xfId="4680"/>
    <cellStyle name="Moneda 2 2 2 3" xfId="4681"/>
    <cellStyle name="Moneda 2 2 2 4" xfId="4682"/>
    <cellStyle name="Moneda 2 2 2 5" xfId="4683"/>
    <cellStyle name="Moneda 2 2 2 6" xfId="4684"/>
    <cellStyle name="Moneda 2 2 2 7" xfId="4685"/>
    <cellStyle name="Moneda 2 2 2 8" xfId="4686"/>
    <cellStyle name="Moneda 2 2 2 9" xfId="4687"/>
    <cellStyle name="Moneda 2 2 3" xfId="4688"/>
    <cellStyle name="Moneda 2 2 3 2" xfId="4689"/>
    <cellStyle name="Moneda 2 2 4" xfId="4690"/>
    <cellStyle name="Moneda 2 2 5" xfId="4691"/>
    <cellStyle name="Moneda 2 2 6" xfId="4692"/>
    <cellStyle name="Moneda 2 2 7" xfId="4693"/>
    <cellStyle name="Moneda 2 2 8" xfId="4694"/>
    <cellStyle name="Moneda 2 2 9" xfId="4695"/>
    <cellStyle name="Moneda 2 3" xfId="4696"/>
    <cellStyle name="Moneda 2 3 10" xfId="4697"/>
    <cellStyle name="Moneda 2 3 11" xfId="4698"/>
    <cellStyle name="Moneda 2 3 2" xfId="4699"/>
    <cellStyle name="Moneda 2 3 2 2" xfId="4700"/>
    <cellStyle name="Moneda 2 3 2 2 2" xfId="4701"/>
    <cellStyle name="Moneda 2 3 2 3" xfId="4702"/>
    <cellStyle name="Moneda 2 3 2 4" xfId="4703"/>
    <cellStyle name="Moneda 2 3 2 5" xfId="4704"/>
    <cellStyle name="Moneda 2 3 2 6" xfId="4705"/>
    <cellStyle name="Moneda 2 3 2 7" xfId="4706"/>
    <cellStyle name="Moneda 2 3 2 8" xfId="4707"/>
    <cellStyle name="Moneda 2 3 2 9" xfId="4708"/>
    <cellStyle name="Moneda 2 3 3" xfId="4709"/>
    <cellStyle name="Moneda 2 3 4" xfId="4710"/>
    <cellStyle name="Moneda 2 3 5" xfId="4711"/>
    <cellStyle name="Moneda 2 3 6" xfId="4712"/>
    <cellStyle name="Moneda 2 3 7" xfId="4713"/>
    <cellStyle name="Moneda 2 3 8" xfId="4714"/>
    <cellStyle name="Moneda 2 3 9" xfId="4715"/>
    <cellStyle name="Moneda 2 4" xfId="4716"/>
    <cellStyle name="Moneda 2 4 2" xfId="4717"/>
    <cellStyle name="Moneda 2 5" xfId="4718"/>
    <cellStyle name="Moneda 2 6" xfId="4719"/>
    <cellStyle name="Moneda 2 7" xfId="4720"/>
    <cellStyle name="Moneda 2 8" xfId="4721"/>
    <cellStyle name="Moneda 2 9" xfId="4722"/>
    <cellStyle name="Moneda 3" xfId="4723"/>
    <cellStyle name="Moneda 3 10" xfId="4724"/>
    <cellStyle name="Moneda 3 11" xfId="4725"/>
    <cellStyle name="Moneda 3 12" xfId="4726"/>
    <cellStyle name="Moneda 3 13" xfId="4727"/>
    <cellStyle name="Moneda 3 14" xfId="4728"/>
    <cellStyle name="Moneda 3 15" xfId="4729"/>
    <cellStyle name="Moneda 3 2" xfId="4730"/>
    <cellStyle name="Moneda 3 2 10" xfId="4731"/>
    <cellStyle name="Moneda 3 2 11" xfId="4732"/>
    <cellStyle name="Moneda 3 2 12" xfId="4733"/>
    <cellStyle name="Moneda 3 2 2" xfId="4734"/>
    <cellStyle name="Moneda 3 2 3" xfId="4735"/>
    <cellStyle name="Moneda 3 2 4" xfId="4736"/>
    <cellStyle name="Moneda 3 2 5" xfId="4737"/>
    <cellStyle name="Moneda 3 2 6" xfId="4738"/>
    <cellStyle name="Moneda 3 2 7" xfId="4739"/>
    <cellStyle name="Moneda 3 2 8" xfId="4740"/>
    <cellStyle name="Moneda 3 2 9" xfId="4741"/>
    <cellStyle name="Moneda 3 3" xfId="4742"/>
    <cellStyle name="Moneda 3 3 10" xfId="4743"/>
    <cellStyle name="Moneda 3 3 11" xfId="4744"/>
    <cellStyle name="Moneda 3 3 12" xfId="4745"/>
    <cellStyle name="Moneda 3 3 2" xfId="4746"/>
    <cellStyle name="Moneda 3 3 3" xfId="4747"/>
    <cellStyle name="Moneda 3 3 4" xfId="4748"/>
    <cellStyle name="Moneda 3 3 5" xfId="4749"/>
    <cellStyle name="Moneda 3 3 6" xfId="4750"/>
    <cellStyle name="Moneda 3 3 7" xfId="4751"/>
    <cellStyle name="Moneda 3 3 8" xfId="4752"/>
    <cellStyle name="Moneda 3 3 9" xfId="4753"/>
    <cellStyle name="Moneda 3 4" xfId="4754"/>
    <cellStyle name="Moneda 3 4 10" xfId="4755"/>
    <cellStyle name="Moneda 3 4 2" xfId="4756"/>
    <cellStyle name="Moneda 3 4 3" xfId="4757"/>
    <cellStyle name="Moneda 3 4 4" xfId="4758"/>
    <cellStyle name="Moneda 3 4 5" xfId="4759"/>
    <cellStyle name="Moneda 3 4 6" xfId="4760"/>
    <cellStyle name="Moneda 3 4 7" xfId="4761"/>
    <cellStyle name="Moneda 3 4 8" xfId="4762"/>
    <cellStyle name="Moneda 3 4 9" xfId="4763"/>
    <cellStyle name="Moneda 3 5" xfId="4764"/>
    <cellStyle name="Moneda 3 6" xfId="4765"/>
    <cellStyle name="Moneda 3 7" xfId="4766"/>
    <cellStyle name="Moneda 3 8" xfId="4767"/>
    <cellStyle name="Moneda 3 9" xfId="4768"/>
    <cellStyle name="Moneda 4" xfId="4769"/>
    <cellStyle name="Moneda 4 10" xfId="4770"/>
    <cellStyle name="Moneda 4 11" xfId="4771"/>
    <cellStyle name="Moneda 4 12" xfId="4772"/>
    <cellStyle name="Moneda 4 2" xfId="4773"/>
    <cellStyle name="Moneda 4 2 10" xfId="4774"/>
    <cellStyle name="Moneda 4 2 11" xfId="4775"/>
    <cellStyle name="Moneda 4 2 12" xfId="4776"/>
    <cellStyle name="Moneda 4 2 2" xfId="4777"/>
    <cellStyle name="Moneda 4 2 3" xfId="4778"/>
    <cellStyle name="Moneda 4 2 4" xfId="4779"/>
    <cellStyle name="Moneda 4 2 5" xfId="4780"/>
    <cellStyle name="Moneda 4 2 6" xfId="4781"/>
    <cellStyle name="Moneda 4 2 7" xfId="4782"/>
    <cellStyle name="Moneda 4 2 8" xfId="4783"/>
    <cellStyle name="Moneda 4 2 9" xfId="4784"/>
    <cellStyle name="Moneda 4 3" xfId="4785"/>
    <cellStyle name="Moneda 4 3 2" xfId="4786"/>
    <cellStyle name="Moneda 4 3 3" xfId="4787"/>
    <cellStyle name="Moneda 4 4" xfId="4788"/>
    <cellStyle name="Moneda 4 5" xfId="4789"/>
    <cellStyle name="Moneda 4 6" xfId="4790"/>
    <cellStyle name="Moneda 4 7" xfId="4791"/>
    <cellStyle name="Moneda 4 8" xfId="4792"/>
    <cellStyle name="Moneda 4 9" xfId="4793"/>
    <cellStyle name="Moneda 5" xfId="4794"/>
    <cellStyle name="Monetario" xfId="4795"/>
    <cellStyle name="Monetario 10" xfId="4796"/>
    <cellStyle name="Monetario 11" xfId="4797"/>
    <cellStyle name="Monetario 12" xfId="4798"/>
    <cellStyle name="Monetario 13" xfId="4799"/>
    <cellStyle name="Monetario 14" xfId="4800"/>
    <cellStyle name="Monetario 15" xfId="4801"/>
    <cellStyle name="Monetario 16" xfId="4802"/>
    <cellStyle name="Monetario 17" xfId="4803"/>
    <cellStyle name="Monetario 18" xfId="4804"/>
    <cellStyle name="Monetario 2" xfId="4805"/>
    <cellStyle name="Monetario 2 2" xfId="4806"/>
    <cellStyle name="Monetario 2 3" xfId="4807"/>
    <cellStyle name="Monetario 2 4" xfId="4808"/>
    <cellStyle name="Monetario 3" xfId="4809"/>
    <cellStyle name="Monetario 3 2" xfId="4810"/>
    <cellStyle name="Monetario 3 2 2" xfId="4811"/>
    <cellStyle name="Monetario 3 3" xfId="4812"/>
    <cellStyle name="Monetario 4" xfId="4813"/>
    <cellStyle name="Monetario 4 2" xfId="4814"/>
    <cellStyle name="Monetario 4 3" xfId="4815"/>
    <cellStyle name="Monetario 5" xfId="4816"/>
    <cellStyle name="Monetario 6" xfId="4817"/>
    <cellStyle name="Monetario 7" xfId="4818"/>
    <cellStyle name="Monetario 8" xfId="4819"/>
    <cellStyle name="Monetario 9" xfId="4820"/>
    <cellStyle name="Neutra 2" xfId="4821"/>
    <cellStyle name="Neutra 2 2" xfId="4822"/>
    <cellStyle name="Neutral" xfId="4823" builtinId="28" customBuiltin="1"/>
    <cellStyle name="Neutral 10" xfId="4824"/>
    <cellStyle name="Neutral 11" xfId="4825"/>
    <cellStyle name="Neutral 12" xfId="4826"/>
    <cellStyle name="Neutral 2" xfId="4827"/>
    <cellStyle name="Neutral 2 2" xfId="4828"/>
    <cellStyle name="Neutral 2 2 2" xfId="4829"/>
    <cellStyle name="Neutral 2 3" xfId="4830"/>
    <cellStyle name="Neutral 2 4" xfId="4831"/>
    <cellStyle name="Neutral 2 5" xfId="4832"/>
    <cellStyle name="Neutral 3" xfId="4833"/>
    <cellStyle name="Neutral 4" xfId="4834"/>
    <cellStyle name="Neutral 5" xfId="4835"/>
    <cellStyle name="Neutral 6" xfId="4836"/>
    <cellStyle name="Neutral 7" xfId="4837"/>
    <cellStyle name="Neutral 8" xfId="4838"/>
    <cellStyle name="Neutral 9" xfId="4839"/>
    <cellStyle name="no dec" xfId="4840"/>
    <cellStyle name="no dec 2" xfId="4841"/>
    <cellStyle name="no dec 2 2" xfId="4842"/>
    <cellStyle name="no dec 2 3" xfId="4843"/>
    <cellStyle name="no dec 3" xfId="4844"/>
    <cellStyle name="no dec 3 2" xfId="4845"/>
    <cellStyle name="no dec 3 3" xfId="4846"/>
    <cellStyle name="no dec 4" xfId="4847"/>
    <cellStyle name="no dec 4 2" xfId="4848"/>
    <cellStyle name="no dec 4 3" xfId="4849"/>
    <cellStyle name="no dec 5" xfId="4850"/>
    <cellStyle name="no dec 6" xfId="4851"/>
    <cellStyle name="no dec 7" xfId="4852"/>
    <cellStyle name="no dec 8" xfId="4853"/>
    <cellStyle name="Normal" xfId="0" builtinId="0"/>
    <cellStyle name="Normal 10" xfId="4854"/>
    <cellStyle name="Normal 10 10" xfId="4855"/>
    <cellStyle name="Normal 10 11" xfId="4856"/>
    <cellStyle name="Normal 10 2" xfId="4857"/>
    <cellStyle name="Normal 10 3" xfId="4858"/>
    <cellStyle name="Normal 10 3 2" xfId="4859"/>
    <cellStyle name="Normal 10 4" xfId="4860"/>
    <cellStyle name="Normal 10 5" xfId="4861"/>
    <cellStyle name="Normal 10 6" xfId="4862"/>
    <cellStyle name="Normal 10 7" xfId="4863"/>
    <cellStyle name="Normal 10 8" xfId="4864"/>
    <cellStyle name="Normal 10 9" xfId="4865"/>
    <cellStyle name="Normal 11" xfId="4866"/>
    <cellStyle name="Normal 11 2" xfId="4867"/>
    <cellStyle name="Normal 11 2 2" xfId="4868"/>
    <cellStyle name="Normal 11 2 3" xfId="4869"/>
    <cellStyle name="Normal 11 3" xfId="4870"/>
    <cellStyle name="Normal 11 3 2" xfId="4871"/>
    <cellStyle name="Normal 12" xfId="4872"/>
    <cellStyle name="Normal 12 10" xfId="4873"/>
    <cellStyle name="Normal 12 11" xfId="4874"/>
    <cellStyle name="Normal 12 12" xfId="4875"/>
    <cellStyle name="Normal 12 2" xfId="4876"/>
    <cellStyle name="Normal 12 3" xfId="4877"/>
    <cellStyle name="Normal 12 4" xfId="4878"/>
    <cellStyle name="Normal 12 5" xfId="4879"/>
    <cellStyle name="Normal 12 6" xfId="4880"/>
    <cellStyle name="Normal 12 7" xfId="4881"/>
    <cellStyle name="Normal 12 8" xfId="4882"/>
    <cellStyle name="Normal 12 9" xfId="4883"/>
    <cellStyle name="Normal 13" xfId="4884"/>
    <cellStyle name="Normal 13 2" xfId="4885"/>
    <cellStyle name="Normal 13 3" xfId="4886"/>
    <cellStyle name="Normal 13 4" xfId="4887"/>
    <cellStyle name="Normal 14" xfId="4888"/>
    <cellStyle name="Normal 14 2" xfId="4889"/>
    <cellStyle name="Normal 15" xfId="4890"/>
    <cellStyle name="Normal 15 2" xfId="4891"/>
    <cellStyle name="Normal 15_Aerosur Banco Estado 2007" xfId="4892"/>
    <cellStyle name="Normal 16" xfId="4893"/>
    <cellStyle name="Normal 16 2" xfId="4894"/>
    <cellStyle name="Normal 17" xfId="4895"/>
    <cellStyle name="Normal 18" xfId="4896"/>
    <cellStyle name="Normal 18 2" xfId="4897"/>
    <cellStyle name="Normal 18 3" xfId="4898"/>
    <cellStyle name="Normal 18 4" xfId="4899"/>
    <cellStyle name="Normal 19" xfId="4900"/>
    <cellStyle name="Normal 19 2" xfId="4901"/>
    <cellStyle name="Normal 2" xfId="4902"/>
    <cellStyle name="Normal 2 10" xfId="4903"/>
    <cellStyle name="Normal 2 10 2" xfId="4904"/>
    <cellStyle name="Normal 2 100" xfId="4905"/>
    <cellStyle name="Normal 2 101" xfId="4906"/>
    <cellStyle name="Normal 2 102" xfId="4907"/>
    <cellStyle name="Normal 2 103" xfId="4908"/>
    <cellStyle name="Normal 2 104" xfId="4909"/>
    <cellStyle name="Normal 2 105" xfId="4910"/>
    <cellStyle name="Normal 2 106" xfId="4911"/>
    <cellStyle name="Normal 2 107" xfId="4912"/>
    <cellStyle name="Normal 2 108" xfId="4913"/>
    <cellStyle name="Normal 2 109" xfId="4914"/>
    <cellStyle name="Normal 2 11" xfId="4915"/>
    <cellStyle name="Normal 2 11 2" xfId="4916"/>
    <cellStyle name="Normal 2 11 2 2" xfId="4917"/>
    <cellStyle name="Normal 2 11 2 2 2" xfId="4918"/>
    <cellStyle name="Normal 2 11 2 2 2 2" xfId="4919"/>
    <cellStyle name="Normal 2 11 2 2 2 2 2" xfId="4920"/>
    <cellStyle name="Normal 2 11 2 2 3" xfId="4921"/>
    <cellStyle name="Normal 2 11 2 2 4" xfId="4922"/>
    <cellStyle name="Normal 2 11 2 3" xfId="4923"/>
    <cellStyle name="Normal 2 11 2 3 2" xfId="4924"/>
    <cellStyle name="Normal 2 11 2 3 2 2" xfId="4925"/>
    <cellStyle name="Normal 2 11 2 4" xfId="4926"/>
    <cellStyle name="Normal 2 11 3" xfId="4927"/>
    <cellStyle name="Normal 2 11 4" xfId="4928"/>
    <cellStyle name="Normal 2 11 4 2" xfId="4929"/>
    <cellStyle name="Normal 2 11 4 2 2" xfId="4930"/>
    <cellStyle name="Normal 2 11 5" xfId="4931"/>
    <cellStyle name="Normal 2 11 6" xfId="4932"/>
    <cellStyle name="Normal 2 11 7" xfId="4933"/>
    <cellStyle name="Normal 2 11 8" xfId="4934"/>
    <cellStyle name="Normal 2 110" xfId="4935"/>
    <cellStyle name="Normal 2 111" xfId="4936"/>
    <cellStyle name="Normal 2 112" xfId="4937"/>
    <cellStyle name="Normal 2 113" xfId="4938"/>
    <cellStyle name="Normal 2 114" xfId="4939"/>
    <cellStyle name="Normal 2 115" xfId="4940"/>
    <cellStyle name="Normal 2 116" xfId="4941"/>
    <cellStyle name="Normal 2 117" xfId="4942"/>
    <cellStyle name="Normal 2 118" xfId="4943"/>
    <cellStyle name="Normal 2 119" xfId="4944"/>
    <cellStyle name="Normal 2 12" xfId="4945"/>
    <cellStyle name="Normal 2 12 2" xfId="4946"/>
    <cellStyle name="Normal 2 12 2 2" xfId="4947"/>
    <cellStyle name="Normal 2 12 2 2 2" xfId="4948"/>
    <cellStyle name="Normal 2 12 2 2 2 2" xfId="4949"/>
    <cellStyle name="Normal 2 12 2 2 2 2 2" xfId="4950"/>
    <cellStyle name="Normal 2 12 2 2 3" xfId="4951"/>
    <cellStyle name="Normal 2 12 2 2 4" xfId="4952"/>
    <cellStyle name="Normal 2 12 2 3" xfId="4953"/>
    <cellStyle name="Normal 2 12 2 3 2" xfId="4954"/>
    <cellStyle name="Normal 2 12 2 3 2 2" xfId="4955"/>
    <cellStyle name="Normal 2 12 2 4" xfId="4956"/>
    <cellStyle name="Normal 2 12 3" xfId="4957"/>
    <cellStyle name="Normal 2 12 4" xfId="4958"/>
    <cellStyle name="Normal 2 12 4 2" xfId="4959"/>
    <cellStyle name="Normal 2 12 4 2 2" xfId="4960"/>
    <cellStyle name="Normal 2 12 5" xfId="4961"/>
    <cellStyle name="Normal 2 12 6" xfId="4962"/>
    <cellStyle name="Normal 2 12 7" xfId="4963"/>
    <cellStyle name="Normal 2 12 8" xfId="4964"/>
    <cellStyle name="Normal 2 120" xfId="4965"/>
    <cellStyle name="Normal 2 121" xfId="4966"/>
    <cellStyle name="Normal 2 122" xfId="4967"/>
    <cellStyle name="Normal 2 123" xfId="4968"/>
    <cellStyle name="Normal 2 124" xfId="4969"/>
    <cellStyle name="Normal 2 125" xfId="4970"/>
    <cellStyle name="Normal 2 126" xfId="4971"/>
    <cellStyle name="Normal 2 127" xfId="4972"/>
    <cellStyle name="Normal 2 128" xfId="4973"/>
    <cellStyle name="Normal 2 129" xfId="4974"/>
    <cellStyle name="Normal 2 13" xfId="4975"/>
    <cellStyle name="Normal 2 13 2" xfId="4976"/>
    <cellStyle name="Normal 2 13 2 2" xfId="4977"/>
    <cellStyle name="Normal 2 13 2 2 2" xfId="4978"/>
    <cellStyle name="Normal 2 13 2 2 2 2" xfId="4979"/>
    <cellStyle name="Normal 2 13 2 2 2 2 2" xfId="4980"/>
    <cellStyle name="Normal 2 13 2 2 3" xfId="4981"/>
    <cellStyle name="Normal 2 13 2 2 4" xfId="4982"/>
    <cellStyle name="Normal 2 13 2 3" xfId="4983"/>
    <cellStyle name="Normal 2 13 2 3 2" xfId="4984"/>
    <cellStyle name="Normal 2 13 2 3 2 2" xfId="4985"/>
    <cellStyle name="Normal 2 13 2 4" xfId="4986"/>
    <cellStyle name="Normal 2 13 3" xfId="4987"/>
    <cellStyle name="Normal 2 13 4" xfId="4988"/>
    <cellStyle name="Normal 2 13 4 2" xfId="4989"/>
    <cellStyle name="Normal 2 13 4 2 2" xfId="4990"/>
    <cellStyle name="Normal 2 13 5" xfId="4991"/>
    <cellStyle name="Normal 2 13 6" xfId="4992"/>
    <cellStyle name="Normal 2 13 7" xfId="4993"/>
    <cellStyle name="Normal 2 13 8" xfId="4994"/>
    <cellStyle name="Normal 2 13 9" xfId="4995"/>
    <cellStyle name="Normal 2 130" xfId="4996"/>
    <cellStyle name="Normal 2 131" xfId="4997"/>
    <cellStyle name="Normal 2 132" xfId="4998"/>
    <cellStyle name="Normal 2 133" xfId="4999"/>
    <cellStyle name="Normal 2 134" xfId="5000"/>
    <cellStyle name="Normal 2 135" xfId="5001"/>
    <cellStyle name="Normal 2 136" xfId="5002"/>
    <cellStyle name="Normal 2 137" xfId="5003"/>
    <cellStyle name="Normal 2 138" xfId="5004"/>
    <cellStyle name="Normal 2 139" xfId="5005"/>
    <cellStyle name="Normal 2 14" xfId="5006"/>
    <cellStyle name="Normal 2 14 2" xfId="5007"/>
    <cellStyle name="Normal 2 14 2 2" xfId="5008"/>
    <cellStyle name="Normal 2 14 2 2 2" xfId="5009"/>
    <cellStyle name="Normal 2 14 2 2 2 2" xfId="5010"/>
    <cellStyle name="Normal 2 14 2 2 2 2 2" xfId="5011"/>
    <cellStyle name="Normal 2 14 2 2 3" xfId="5012"/>
    <cellStyle name="Normal 2 14 2 2 4" xfId="5013"/>
    <cellStyle name="Normal 2 14 2 3" xfId="5014"/>
    <cellStyle name="Normal 2 14 2 3 2" xfId="5015"/>
    <cellStyle name="Normal 2 14 2 3 2 2" xfId="5016"/>
    <cellStyle name="Normal 2 14 2 4" xfId="5017"/>
    <cellStyle name="Normal 2 14 3" xfId="5018"/>
    <cellStyle name="Normal 2 14 4" xfId="5019"/>
    <cellStyle name="Normal 2 14 4 2" xfId="5020"/>
    <cellStyle name="Normal 2 14 4 2 2" xfId="5021"/>
    <cellStyle name="Normal 2 14 5" xfId="5022"/>
    <cellStyle name="Normal 2 14 6" xfId="5023"/>
    <cellStyle name="Normal 2 14 7" xfId="5024"/>
    <cellStyle name="Normal 2 14 8" xfId="5025"/>
    <cellStyle name="Normal 2 14 9" xfId="5026"/>
    <cellStyle name="Normal 2 140" xfId="5027"/>
    <cellStyle name="Normal 2 141" xfId="5028"/>
    <cellStyle name="Normal 2 142" xfId="5029"/>
    <cellStyle name="Normal 2 143" xfId="5030"/>
    <cellStyle name="Normal 2 144" xfId="5031"/>
    <cellStyle name="Normal 2 145" xfId="5032"/>
    <cellStyle name="Normal 2 146" xfId="5033"/>
    <cellStyle name="Normal 2 147" xfId="5034"/>
    <cellStyle name="Normal 2 148" xfId="5035"/>
    <cellStyle name="Normal 2 149" xfId="5036"/>
    <cellStyle name="Normal 2 15" xfId="5037"/>
    <cellStyle name="Normal 2 15 2" xfId="5038"/>
    <cellStyle name="Normal 2 15 2 2" xfId="5039"/>
    <cellStyle name="Normal 2 15 2 2 2" xfId="5040"/>
    <cellStyle name="Normal 2 15 2 2 2 2" xfId="5041"/>
    <cellStyle name="Normal 2 15 2 2 2 2 2" xfId="5042"/>
    <cellStyle name="Normal 2 15 2 2 3" xfId="5043"/>
    <cellStyle name="Normal 2 15 2 2 4" xfId="5044"/>
    <cellStyle name="Normal 2 15 2 3" xfId="5045"/>
    <cellStyle name="Normal 2 15 2 3 2" xfId="5046"/>
    <cellStyle name="Normal 2 15 2 3 2 2" xfId="5047"/>
    <cellStyle name="Normal 2 15 2 4" xfId="5048"/>
    <cellStyle name="Normal 2 15 3" xfId="5049"/>
    <cellStyle name="Normal 2 15 4" xfId="5050"/>
    <cellStyle name="Normal 2 15 4 2" xfId="5051"/>
    <cellStyle name="Normal 2 15 4 2 2" xfId="5052"/>
    <cellStyle name="Normal 2 15 5" xfId="5053"/>
    <cellStyle name="Normal 2 15 6" xfId="5054"/>
    <cellStyle name="Normal 2 15 7" xfId="5055"/>
    <cellStyle name="Normal 2 15 8" xfId="5056"/>
    <cellStyle name="Normal 2 15 9" xfId="5057"/>
    <cellStyle name="Normal 2 150" xfId="5058"/>
    <cellStyle name="Normal 2 151" xfId="5059"/>
    <cellStyle name="Normal 2 152" xfId="5060"/>
    <cellStyle name="Normal 2 153" xfId="5061"/>
    <cellStyle name="Normal 2 154" xfId="5062"/>
    <cellStyle name="Normal 2 155" xfId="5063"/>
    <cellStyle name="Normal 2 156" xfId="5064"/>
    <cellStyle name="Normal 2 157" xfId="5065"/>
    <cellStyle name="Normal 2 158" xfId="5066"/>
    <cellStyle name="Normal 2 159" xfId="5067"/>
    <cellStyle name="Normal 2 16" xfId="5068"/>
    <cellStyle name="Normal 2 16 2" xfId="5069"/>
    <cellStyle name="Normal 2 16 3" xfId="5070"/>
    <cellStyle name="Normal 2 160" xfId="5071"/>
    <cellStyle name="Normal 2 161" xfId="5072"/>
    <cellStyle name="Normal 2 162" xfId="5073"/>
    <cellStyle name="Normal 2 163" xfId="5074"/>
    <cellStyle name="Normal 2 164" xfId="5075"/>
    <cellStyle name="Normal 2 165" xfId="5076"/>
    <cellStyle name="Normal 2 166" xfId="5077"/>
    <cellStyle name="Normal 2 167" xfId="5078"/>
    <cellStyle name="Normal 2 168" xfId="5079"/>
    <cellStyle name="Normal 2 169" xfId="5080"/>
    <cellStyle name="Normal 2 17" xfId="5081"/>
    <cellStyle name="Normal 2 17 2" xfId="5082"/>
    <cellStyle name="Normal 2 17 3" xfId="5083"/>
    <cellStyle name="Normal 2 170" xfId="5084"/>
    <cellStyle name="Normal 2 171" xfId="5085"/>
    <cellStyle name="Normal 2 172" xfId="5086"/>
    <cellStyle name="Normal 2 173" xfId="5087"/>
    <cellStyle name="Normal 2 174" xfId="5088"/>
    <cellStyle name="Normal 2 174 2" xfId="5089"/>
    <cellStyle name="Normal 2 175" xfId="5090"/>
    <cellStyle name="Normal 2 176" xfId="5091"/>
    <cellStyle name="Normal 2 177" xfId="7308"/>
    <cellStyle name="Normal 2 18" xfId="5092"/>
    <cellStyle name="Normal 2 19" xfId="5093"/>
    <cellStyle name="Normal 2 2" xfId="5094"/>
    <cellStyle name="Normal 2 2 10" xfId="5095"/>
    <cellStyle name="Normal 2 2 10 2" xfId="5096"/>
    <cellStyle name="Normal 2 2 10 2 2" xfId="5097"/>
    <cellStyle name="Normal 2 2 10 2 2 2" xfId="5098"/>
    <cellStyle name="Normal 2 2 10 2 2 2 2" xfId="5099"/>
    <cellStyle name="Normal 2 2 10 2 2 2 2 2" xfId="5100"/>
    <cellStyle name="Normal 2 2 10 2 2 3" xfId="5101"/>
    <cellStyle name="Normal 2 2 10 2 2 4" xfId="5102"/>
    <cellStyle name="Normal 2 2 10 2 3" xfId="5103"/>
    <cellStyle name="Normal 2 2 10 2 3 2" xfId="5104"/>
    <cellStyle name="Normal 2 2 10 2 3 2 2" xfId="5105"/>
    <cellStyle name="Normal 2 2 10 2 4" xfId="5106"/>
    <cellStyle name="Normal 2 2 10 3" xfId="5107"/>
    <cellStyle name="Normal 2 2 10 4" xfId="5108"/>
    <cellStyle name="Normal 2 2 10 4 2" xfId="5109"/>
    <cellStyle name="Normal 2 2 10 4 2 2" xfId="5110"/>
    <cellStyle name="Normal 2 2 10 5" xfId="5111"/>
    <cellStyle name="Normal 2 2 10 6" xfId="5112"/>
    <cellStyle name="Normal 2 2 10 7" xfId="5113"/>
    <cellStyle name="Normal 2 2 10 8" xfId="5114"/>
    <cellStyle name="Normal 2 2 11" xfId="5115"/>
    <cellStyle name="Normal 2 2 12" xfId="5116"/>
    <cellStyle name="Normal 2 2 13" xfId="5117"/>
    <cellStyle name="Normal 2 2 14" xfId="5118"/>
    <cellStyle name="Normal 2 2 15" xfId="5119"/>
    <cellStyle name="Normal 2 2 16" xfId="5120"/>
    <cellStyle name="Normal 2 2 17" xfId="5121"/>
    <cellStyle name="Normal 2 2 17 2" xfId="5122"/>
    <cellStyle name="Normal 2 2 17 2 2" xfId="5123"/>
    <cellStyle name="Normal 2 2 17 2 2 2" xfId="5124"/>
    <cellStyle name="Normal 2 2 17 2 2 2 2" xfId="5125"/>
    <cellStyle name="Normal 2 2 17 2 3" xfId="5126"/>
    <cellStyle name="Normal 2 2 17 2 4" xfId="5127"/>
    <cellStyle name="Normal 2 2 17 3" xfId="5128"/>
    <cellStyle name="Normal 2 2 17 3 2" xfId="5129"/>
    <cellStyle name="Normal 2 2 17 3 2 2" xfId="5130"/>
    <cellStyle name="Normal 2 2 17 4" xfId="5131"/>
    <cellStyle name="Normal 2 2 18" xfId="5132"/>
    <cellStyle name="Normal 2 2 18 2" xfId="5133"/>
    <cellStyle name="Normal 2 2 18 2 2" xfId="5134"/>
    <cellStyle name="Normal 2 2 19" xfId="5135"/>
    <cellStyle name="Normal 2 2 2" xfId="5136"/>
    <cellStyle name="Normal 2 2 2 10" xfId="5137"/>
    <cellStyle name="Normal 2 2 2 11" xfId="5138"/>
    <cellStyle name="Normal 2 2 2 11 2" xfId="5139"/>
    <cellStyle name="Normal 2 2 2 11 2 2" xfId="5140"/>
    <cellStyle name="Normal 2 2 2 12" xfId="5141"/>
    <cellStyle name="Normal 2 2 2 13" xfId="5142"/>
    <cellStyle name="Normal 2 2 2 14" xfId="5143"/>
    <cellStyle name="Normal 2 2 2 15" xfId="5144"/>
    <cellStyle name="Normal 2 2 2 16" xfId="5145"/>
    <cellStyle name="Normal 2 2 2 16 2" xfId="5146"/>
    <cellStyle name="Normal 2 2 2 17" xfId="5147"/>
    <cellStyle name="Normal 2 2 2 18" xfId="5148"/>
    <cellStyle name="Normal 2 2 2 2" xfId="5149"/>
    <cellStyle name="Normal 2 2 2 2 10" xfId="5150"/>
    <cellStyle name="Normal 2 2 2 2 11" xfId="5151"/>
    <cellStyle name="Normal 2 2 2 2 12" xfId="5152"/>
    <cellStyle name="Normal 2 2 2 2 13" xfId="5153"/>
    <cellStyle name="Normal 2 2 2 2 14" xfId="5154"/>
    <cellStyle name="Normal 2 2 2 2 14 2" xfId="5155"/>
    <cellStyle name="Normal 2 2 2 2 15" xfId="5156"/>
    <cellStyle name="Normal 2 2 2 2 16" xfId="5157"/>
    <cellStyle name="Normal 2 2 2 2 17" xfId="5158"/>
    <cellStyle name="Normal 2 2 2 2 2" xfId="5159"/>
    <cellStyle name="Normal 2 2 2 2 2 10" xfId="5160"/>
    <cellStyle name="Normal 2 2 2 2 2 11" xfId="5161"/>
    <cellStyle name="Normal 2 2 2 2 2 12" xfId="5162"/>
    <cellStyle name="Normal 2 2 2 2 2 13" xfId="5163"/>
    <cellStyle name="Normal 2 2 2 2 2 14" xfId="5164"/>
    <cellStyle name="Normal 2 2 2 2 2 14 2" xfId="5165"/>
    <cellStyle name="Normal 2 2 2 2 2 2" xfId="5166"/>
    <cellStyle name="Normal 2 2 2 2 2 2 10" xfId="5167"/>
    <cellStyle name="Normal 2 2 2 2 2 2 11" xfId="5168"/>
    <cellStyle name="Normal 2 2 2 2 2 2 12" xfId="5169"/>
    <cellStyle name="Normal 2 2 2 2 2 2 13" xfId="5170"/>
    <cellStyle name="Normal 2 2 2 2 2 2 13 2" xfId="5171"/>
    <cellStyle name="Normal 2 2 2 2 2 2 2" xfId="5172"/>
    <cellStyle name="Normal 2 2 2 2 2 2 2 10" xfId="5173"/>
    <cellStyle name="Normal 2 2 2 2 2 2 2 11" xfId="5174"/>
    <cellStyle name="Normal 2 2 2 2 2 2 2 12" xfId="5175"/>
    <cellStyle name="Normal 2 2 2 2 2 2 2 13" xfId="5176"/>
    <cellStyle name="Normal 2 2 2 2 2 2 2 13 2" xfId="5177"/>
    <cellStyle name="Normal 2 2 2 2 2 2 2 2" xfId="5178"/>
    <cellStyle name="Normal 2 2 2 2 2 2 2 2 2" xfId="5179"/>
    <cellStyle name="Normal 2 2 2 2 2 2 2 2 2 2" xfId="5180"/>
    <cellStyle name="Normal 2 2 2 2 2 2 2 2 2 2 2" xfId="5181"/>
    <cellStyle name="Normal 2 2 2 2 2 2 2 2 2 2 2 2" xfId="5182"/>
    <cellStyle name="Normal 2 2 2 2 2 2 2 2 2 2 2 2 2" xfId="5183"/>
    <cellStyle name="Normal 2 2 2 2 2 2 2 2 2 2 2 2 2 2" xfId="5184"/>
    <cellStyle name="Normal 2 2 2 2 2 2 2 2 2 2 2 2 3" xfId="5185"/>
    <cellStyle name="Normal 2 2 2 2 2 2 2 2 2 2 2 3" xfId="5186"/>
    <cellStyle name="Normal 2 2 2 2 2 2 2 2 2 2 2 3 2" xfId="5187"/>
    <cellStyle name="Normal 2 2 2 2 2 2 2 2 2 2 3" xfId="5188"/>
    <cellStyle name="Normal 2 2 2 2 2 2 2 2 2 2 3 2" xfId="5189"/>
    <cellStyle name="Normal 2 2 2 2 2 2 2 2 2 3" xfId="5190"/>
    <cellStyle name="Normal 2 2 2 2 2 2 2 2 2 4" xfId="5191"/>
    <cellStyle name="Normal 2 2 2 2 2 2 2 2 2 5" xfId="5192"/>
    <cellStyle name="Normal 2 2 2 2 2 2 2 2 2 5 2" xfId="5193"/>
    <cellStyle name="Normal 2 2 2 2 2 2 2 2 3" xfId="5194"/>
    <cellStyle name="Normal 2 2 2 2 2 2 2 2 3 2" xfId="5195"/>
    <cellStyle name="Normal 2 2 2 2 2 2 2 2 3 2 2" xfId="5196"/>
    <cellStyle name="Normal 2 2 2 2 2 2 2 2 4" xfId="5197"/>
    <cellStyle name="Normal 2 2 2 2 2 2 2 2 5" xfId="5198"/>
    <cellStyle name="Normal 2 2 2 2 2 2 2 2 5 2" xfId="5199"/>
    <cellStyle name="Normal 2 2 2 2 2 2 2 3" xfId="5200"/>
    <cellStyle name="Normal 2 2 2 2 2 2 2 4" xfId="5201"/>
    <cellStyle name="Normal 2 2 2 2 2 2 2 5" xfId="5202"/>
    <cellStyle name="Normal 2 2 2 2 2 2 2 6" xfId="5203"/>
    <cellStyle name="Normal 2 2 2 2 2 2 2 7" xfId="5204"/>
    <cellStyle name="Normal 2 2 2 2 2 2 2 8" xfId="5205"/>
    <cellStyle name="Normal 2 2 2 2 2 2 2 8 2" xfId="5206"/>
    <cellStyle name="Normal 2 2 2 2 2 2 2 8 2 2" xfId="5207"/>
    <cellStyle name="Normal 2 2 2 2 2 2 2 9" xfId="5208"/>
    <cellStyle name="Normal 2 2 2 2 2 2 3" xfId="5209"/>
    <cellStyle name="Normal 2 2 2 2 2 2 3 2" xfId="5210"/>
    <cellStyle name="Normal 2 2 2 2 2 2 3 2 2" xfId="5211"/>
    <cellStyle name="Normal 2 2 2 2 2 2 3 2 2 2" xfId="5212"/>
    <cellStyle name="Normal 2 2 2 2 2 2 3 2 2 2 2" xfId="5213"/>
    <cellStyle name="Normal 2 2 2 2 2 2 3 2 2 2 2 2" xfId="5214"/>
    <cellStyle name="Normal 2 2 2 2 2 2 3 2 2 3" xfId="5215"/>
    <cellStyle name="Normal 2 2 2 2 2 2 3 2 2 4" xfId="5216"/>
    <cellStyle name="Normal 2 2 2 2 2 2 3 2 3" xfId="5217"/>
    <cellStyle name="Normal 2 2 2 2 2 2 3 2 3 2" xfId="5218"/>
    <cellStyle name="Normal 2 2 2 2 2 2 3 2 3 2 2" xfId="5219"/>
    <cellStyle name="Normal 2 2 2 2 2 2 3 2 4" xfId="5220"/>
    <cellStyle name="Normal 2 2 2 2 2 2 3 3" xfId="5221"/>
    <cellStyle name="Normal 2 2 2 2 2 2 3 4" xfId="5222"/>
    <cellStyle name="Normal 2 2 2 2 2 2 3 4 2" xfId="5223"/>
    <cellStyle name="Normal 2 2 2 2 2 2 3 4 2 2" xfId="5224"/>
    <cellStyle name="Normal 2 2 2 2 2 2 3 5" xfId="5225"/>
    <cellStyle name="Normal 2 2 2 2 2 2 3 6" xfId="5226"/>
    <cellStyle name="Normal 2 2 2 2 2 2 3 7" xfId="5227"/>
    <cellStyle name="Normal 2 2 2 2 2 2 3 8" xfId="5228"/>
    <cellStyle name="Normal 2 2 2 2 2 2 4" xfId="5229"/>
    <cellStyle name="Normal 2 2 2 2 2 2 4 2" xfId="5230"/>
    <cellStyle name="Normal 2 2 2 2 2 2 4 2 2" xfId="5231"/>
    <cellStyle name="Normal 2 2 2 2 2 2 4 2 2 2" xfId="5232"/>
    <cellStyle name="Normal 2 2 2 2 2 2 4 2 2 2 2" xfId="5233"/>
    <cellStyle name="Normal 2 2 2 2 2 2 4 2 2 2 2 2" xfId="5234"/>
    <cellStyle name="Normal 2 2 2 2 2 2 4 2 2 3" xfId="5235"/>
    <cellStyle name="Normal 2 2 2 2 2 2 4 2 2 4" xfId="5236"/>
    <cellStyle name="Normal 2 2 2 2 2 2 4 2 3" xfId="5237"/>
    <cellStyle name="Normal 2 2 2 2 2 2 4 2 3 2" xfId="5238"/>
    <cellStyle name="Normal 2 2 2 2 2 2 4 2 3 2 2" xfId="5239"/>
    <cellStyle name="Normal 2 2 2 2 2 2 4 2 4" xfId="5240"/>
    <cellStyle name="Normal 2 2 2 2 2 2 4 3" xfId="5241"/>
    <cellStyle name="Normal 2 2 2 2 2 2 4 4" xfId="5242"/>
    <cellStyle name="Normal 2 2 2 2 2 2 4 4 2" xfId="5243"/>
    <cellStyle name="Normal 2 2 2 2 2 2 4 4 2 2" xfId="5244"/>
    <cellStyle name="Normal 2 2 2 2 2 2 4 5" xfId="5245"/>
    <cellStyle name="Normal 2 2 2 2 2 2 4 6" xfId="5246"/>
    <cellStyle name="Normal 2 2 2 2 2 2 4 7" xfId="5247"/>
    <cellStyle name="Normal 2 2 2 2 2 2 4 8" xfId="5248"/>
    <cellStyle name="Normal 2 2 2 2 2 2 5" xfId="5249"/>
    <cellStyle name="Normal 2 2 2 2 2 2 5 2" xfId="5250"/>
    <cellStyle name="Normal 2 2 2 2 2 2 5 2 2" xfId="5251"/>
    <cellStyle name="Normal 2 2 2 2 2 2 5 2 2 2" xfId="5252"/>
    <cellStyle name="Normal 2 2 2 2 2 2 5 2 2 2 2" xfId="5253"/>
    <cellStyle name="Normal 2 2 2 2 2 2 5 2 2 2 2 2" xfId="5254"/>
    <cellStyle name="Normal 2 2 2 2 2 2 5 2 2 3" xfId="5255"/>
    <cellStyle name="Normal 2 2 2 2 2 2 5 2 2 4" xfId="5256"/>
    <cellStyle name="Normal 2 2 2 2 2 2 5 2 3" xfId="5257"/>
    <cellStyle name="Normal 2 2 2 2 2 2 5 2 3 2" xfId="5258"/>
    <cellStyle name="Normal 2 2 2 2 2 2 5 2 3 2 2" xfId="5259"/>
    <cellStyle name="Normal 2 2 2 2 2 2 5 2 4" xfId="5260"/>
    <cellStyle name="Normal 2 2 2 2 2 2 5 3" xfId="5261"/>
    <cellStyle name="Normal 2 2 2 2 2 2 5 4" xfId="5262"/>
    <cellStyle name="Normal 2 2 2 2 2 2 5 4 2" xfId="5263"/>
    <cellStyle name="Normal 2 2 2 2 2 2 5 4 2 2" xfId="5264"/>
    <cellStyle name="Normal 2 2 2 2 2 2 5 5" xfId="5265"/>
    <cellStyle name="Normal 2 2 2 2 2 2 5 6" xfId="5266"/>
    <cellStyle name="Normal 2 2 2 2 2 2 5 7" xfId="5267"/>
    <cellStyle name="Normal 2 2 2 2 2 2 5 8" xfId="5268"/>
    <cellStyle name="Normal 2 2 2 2 2 2 6" xfId="5269"/>
    <cellStyle name="Normal 2 2 2 2 2 2 6 2" xfId="5270"/>
    <cellStyle name="Normal 2 2 2 2 2 2 6 2 2" xfId="5271"/>
    <cellStyle name="Normal 2 2 2 2 2 2 6 2 2 2" xfId="5272"/>
    <cellStyle name="Normal 2 2 2 2 2 2 6 2 2 2 2" xfId="5273"/>
    <cellStyle name="Normal 2 2 2 2 2 2 6 2 2 2 2 2" xfId="5274"/>
    <cellStyle name="Normal 2 2 2 2 2 2 6 2 2 3" xfId="5275"/>
    <cellStyle name="Normal 2 2 2 2 2 2 6 2 2 4" xfId="5276"/>
    <cellStyle name="Normal 2 2 2 2 2 2 6 2 3" xfId="5277"/>
    <cellStyle name="Normal 2 2 2 2 2 2 6 2 3 2" xfId="5278"/>
    <cellStyle name="Normal 2 2 2 2 2 2 6 2 3 2 2" xfId="5279"/>
    <cellStyle name="Normal 2 2 2 2 2 2 6 2 4" xfId="5280"/>
    <cellStyle name="Normal 2 2 2 2 2 2 6 3" xfId="5281"/>
    <cellStyle name="Normal 2 2 2 2 2 2 6 4" xfId="5282"/>
    <cellStyle name="Normal 2 2 2 2 2 2 6 4 2" xfId="5283"/>
    <cellStyle name="Normal 2 2 2 2 2 2 6 4 2 2" xfId="5284"/>
    <cellStyle name="Normal 2 2 2 2 2 2 6 5" xfId="5285"/>
    <cellStyle name="Normal 2 2 2 2 2 2 6 6" xfId="5286"/>
    <cellStyle name="Normal 2 2 2 2 2 2 6 7" xfId="5287"/>
    <cellStyle name="Normal 2 2 2 2 2 2 6 8" xfId="5288"/>
    <cellStyle name="Normal 2 2 2 2 2 2 7" xfId="5289"/>
    <cellStyle name="Normal 2 2 2 2 2 2 7 2" xfId="5290"/>
    <cellStyle name="Normal 2 2 2 2 2 2 7 2 2" xfId="5291"/>
    <cellStyle name="Normal 2 2 2 2 2 2 7 2 2 2" xfId="5292"/>
    <cellStyle name="Normal 2 2 2 2 2 2 7 2 2 2 2" xfId="5293"/>
    <cellStyle name="Normal 2 2 2 2 2 2 7 2 3" xfId="5294"/>
    <cellStyle name="Normal 2 2 2 2 2 2 7 2 4" xfId="5295"/>
    <cellStyle name="Normal 2 2 2 2 2 2 7 3" xfId="5296"/>
    <cellStyle name="Normal 2 2 2 2 2 2 7 3 2" xfId="5297"/>
    <cellStyle name="Normal 2 2 2 2 2 2 7 3 2 2" xfId="5298"/>
    <cellStyle name="Normal 2 2 2 2 2 2 7 4" xfId="5299"/>
    <cellStyle name="Normal 2 2 2 2 2 2 8" xfId="5300"/>
    <cellStyle name="Normal 2 2 2 2 2 2 8 2" xfId="5301"/>
    <cellStyle name="Normal 2 2 2 2 2 2 8 2 2" xfId="5302"/>
    <cellStyle name="Normal 2 2 2 2 2 2 9" xfId="5303"/>
    <cellStyle name="Normal 2 2 2 2 2 3" xfId="5304"/>
    <cellStyle name="Normal 2 2 2 2 2 3 2" xfId="5305"/>
    <cellStyle name="Normal 2 2 2 2 2 3 2 2" xfId="5306"/>
    <cellStyle name="Normal 2 2 2 2 2 3 2 2 2" xfId="5307"/>
    <cellStyle name="Normal 2 2 2 2 2 3 2 2 2 2" xfId="5308"/>
    <cellStyle name="Normal 2 2 2 2 2 3 2 2 2 2 2" xfId="5309"/>
    <cellStyle name="Normal 2 2 2 2 2 3 2 2 3" xfId="5310"/>
    <cellStyle name="Normal 2 2 2 2 2 3 2 2 4" xfId="5311"/>
    <cellStyle name="Normal 2 2 2 2 2 3 2 3" xfId="5312"/>
    <cellStyle name="Normal 2 2 2 2 2 3 2 3 2" xfId="5313"/>
    <cellStyle name="Normal 2 2 2 2 2 3 2 3 2 2" xfId="5314"/>
    <cellStyle name="Normal 2 2 2 2 2 3 2 4" xfId="5315"/>
    <cellStyle name="Normal 2 2 2 2 2 3 3" xfId="5316"/>
    <cellStyle name="Normal 2 2 2 2 2 3 4" xfId="5317"/>
    <cellStyle name="Normal 2 2 2 2 2 3 4 2" xfId="5318"/>
    <cellStyle name="Normal 2 2 2 2 2 3 4 2 2" xfId="5319"/>
    <cellStyle name="Normal 2 2 2 2 2 3 5" xfId="5320"/>
    <cellStyle name="Normal 2 2 2 2 2 3 6" xfId="5321"/>
    <cellStyle name="Normal 2 2 2 2 2 3 7" xfId="5322"/>
    <cellStyle name="Normal 2 2 2 2 2 3 8" xfId="5323"/>
    <cellStyle name="Normal 2 2 2 2 2 4" xfId="5324"/>
    <cellStyle name="Normal 2 2 2 2 2 4 2" xfId="5325"/>
    <cellStyle name="Normal 2 2 2 2 2 4 2 2" xfId="5326"/>
    <cellStyle name="Normal 2 2 2 2 2 4 2 2 2" xfId="5327"/>
    <cellStyle name="Normal 2 2 2 2 2 4 2 2 2 2" xfId="5328"/>
    <cellStyle name="Normal 2 2 2 2 2 4 2 2 2 2 2" xfId="5329"/>
    <cellStyle name="Normal 2 2 2 2 2 4 2 2 3" xfId="5330"/>
    <cellStyle name="Normal 2 2 2 2 2 4 2 2 4" xfId="5331"/>
    <cellStyle name="Normal 2 2 2 2 2 4 2 3" xfId="5332"/>
    <cellStyle name="Normal 2 2 2 2 2 4 2 3 2" xfId="5333"/>
    <cellStyle name="Normal 2 2 2 2 2 4 2 3 2 2" xfId="5334"/>
    <cellStyle name="Normal 2 2 2 2 2 4 2 4" xfId="5335"/>
    <cellStyle name="Normal 2 2 2 2 2 4 3" xfId="5336"/>
    <cellStyle name="Normal 2 2 2 2 2 4 4" xfId="5337"/>
    <cellStyle name="Normal 2 2 2 2 2 4 4 2" xfId="5338"/>
    <cellStyle name="Normal 2 2 2 2 2 4 4 2 2" xfId="5339"/>
    <cellStyle name="Normal 2 2 2 2 2 4 5" xfId="5340"/>
    <cellStyle name="Normal 2 2 2 2 2 4 6" xfId="5341"/>
    <cellStyle name="Normal 2 2 2 2 2 4 7" xfId="5342"/>
    <cellStyle name="Normal 2 2 2 2 2 4 8" xfId="5343"/>
    <cellStyle name="Normal 2 2 2 2 2 5" xfId="5344"/>
    <cellStyle name="Normal 2 2 2 2 2 5 2" xfId="5345"/>
    <cellStyle name="Normal 2 2 2 2 2 5 2 2" xfId="5346"/>
    <cellStyle name="Normal 2 2 2 2 2 5 2 2 2" xfId="5347"/>
    <cellStyle name="Normal 2 2 2 2 2 5 2 2 2 2" xfId="5348"/>
    <cellStyle name="Normal 2 2 2 2 2 5 2 2 2 2 2" xfId="5349"/>
    <cellStyle name="Normal 2 2 2 2 2 5 2 2 3" xfId="5350"/>
    <cellStyle name="Normal 2 2 2 2 2 5 2 2 4" xfId="5351"/>
    <cellStyle name="Normal 2 2 2 2 2 5 2 3" xfId="5352"/>
    <cellStyle name="Normal 2 2 2 2 2 5 2 3 2" xfId="5353"/>
    <cellStyle name="Normal 2 2 2 2 2 5 2 3 2 2" xfId="5354"/>
    <cellStyle name="Normal 2 2 2 2 2 5 2 4" xfId="5355"/>
    <cellStyle name="Normal 2 2 2 2 2 5 3" xfId="5356"/>
    <cellStyle name="Normal 2 2 2 2 2 5 4" xfId="5357"/>
    <cellStyle name="Normal 2 2 2 2 2 5 4 2" xfId="5358"/>
    <cellStyle name="Normal 2 2 2 2 2 5 4 2 2" xfId="5359"/>
    <cellStyle name="Normal 2 2 2 2 2 5 5" xfId="5360"/>
    <cellStyle name="Normal 2 2 2 2 2 5 6" xfId="5361"/>
    <cellStyle name="Normal 2 2 2 2 2 5 7" xfId="5362"/>
    <cellStyle name="Normal 2 2 2 2 2 5 8" xfId="5363"/>
    <cellStyle name="Normal 2 2 2 2 2 6" xfId="5364"/>
    <cellStyle name="Normal 2 2 2 2 2 6 2" xfId="5365"/>
    <cellStyle name="Normal 2 2 2 2 2 6 2 2" xfId="5366"/>
    <cellStyle name="Normal 2 2 2 2 2 6 2 2 2" xfId="5367"/>
    <cellStyle name="Normal 2 2 2 2 2 6 2 2 2 2" xfId="5368"/>
    <cellStyle name="Normal 2 2 2 2 2 6 2 2 2 2 2" xfId="5369"/>
    <cellStyle name="Normal 2 2 2 2 2 6 2 2 3" xfId="5370"/>
    <cellStyle name="Normal 2 2 2 2 2 6 2 2 4" xfId="5371"/>
    <cellStyle name="Normal 2 2 2 2 2 6 2 3" xfId="5372"/>
    <cellStyle name="Normal 2 2 2 2 2 6 2 3 2" xfId="5373"/>
    <cellStyle name="Normal 2 2 2 2 2 6 2 3 2 2" xfId="5374"/>
    <cellStyle name="Normal 2 2 2 2 2 6 2 4" xfId="5375"/>
    <cellStyle name="Normal 2 2 2 2 2 6 3" xfId="5376"/>
    <cellStyle name="Normal 2 2 2 2 2 6 4" xfId="5377"/>
    <cellStyle name="Normal 2 2 2 2 2 6 4 2" xfId="5378"/>
    <cellStyle name="Normal 2 2 2 2 2 6 4 2 2" xfId="5379"/>
    <cellStyle name="Normal 2 2 2 2 2 6 5" xfId="5380"/>
    <cellStyle name="Normal 2 2 2 2 2 6 6" xfId="5381"/>
    <cellStyle name="Normal 2 2 2 2 2 6 7" xfId="5382"/>
    <cellStyle name="Normal 2 2 2 2 2 6 8" xfId="5383"/>
    <cellStyle name="Normal 2 2 2 2 2 7" xfId="5384"/>
    <cellStyle name="Normal 2 2 2 2 2 7 2" xfId="5385"/>
    <cellStyle name="Normal 2 2 2 2 2 7 2 2" xfId="5386"/>
    <cellStyle name="Normal 2 2 2 2 2 7 2 2 2" xfId="5387"/>
    <cellStyle name="Normal 2 2 2 2 2 7 2 2 2 2" xfId="5388"/>
    <cellStyle name="Normal 2 2 2 2 2 7 2 3" xfId="5389"/>
    <cellStyle name="Normal 2 2 2 2 2 7 2 4" xfId="5390"/>
    <cellStyle name="Normal 2 2 2 2 2 7 3" xfId="5391"/>
    <cellStyle name="Normal 2 2 2 2 2 7 3 2" xfId="5392"/>
    <cellStyle name="Normal 2 2 2 2 2 7 3 2 2" xfId="5393"/>
    <cellStyle name="Normal 2 2 2 2 2 7 4" xfId="5394"/>
    <cellStyle name="Normal 2 2 2 2 2 8" xfId="5395"/>
    <cellStyle name="Normal 2 2 2 2 2 9" xfId="5396"/>
    <cellStyle name="Normal 2 2 2 2 2 9 2" xfId="5397"/>
    <cellStyle name="Normal 2 2 2 2 2 9 2 2" xfId="5398"/>
    <cellStyle name="Normal 2 2 2 2 3" xfId="5399"/>
    <cellStyle name="Normal 2 2 2 2 3 10" xfId="5400"/>
    <cellStyle name="Normal 2 2 2 2 3 11" xfId="5401"/>
    <cellStyle name="Normal 2 2 2 2 3 2" xfId="5402"/>
    <cellStyle name="Normal 2 2 2 2 3 2 2" xfId="5403"/>
    <cellStyle name="Normal 2 2 2 2 3 2 2 2" xfId="5404"/>
    <cellStyle name="Normal 2 2 2 2 3 2 2 2 2" xfId="5405"/>
    <cellStyle name="Normal 2 2 2 2 3 2 2 2 2 2" xfId="5406"/>
    <cellStyle name="Normal 2 2 2 2 3 2 2 2 2 2 2" xfId="5407"/>
    <cellStyle name="Normal 2 2 2 2 3 2 2 2 3" xfId="5408"/>
    <cellStyle name="Normal 2 2 2 2 3 2 2 2 4" xfId="5409"/>
    <cellStyle name="Normal 2 2 2 2 3 2 2 3" xfId="5410"/>
    <cellStyle name="Normal 2 2 2 2 3 2 2 3 2" xfId="5411"/>
    <cellStyle name="Normal 2 2 2 2 3 2 2 3 2 2" xfId="5412"/>
    <cellStyle name="Normal 2 2 2 2 3 2 2 4" xfId="5413"/>
    <cellStyle name="Normal 2 2 2 2 3 2 3" xfId="5414"/>
    <cellStyle name="Normal 2 2 2 2 3 2 4" xfId="5415"/>
    <cellStyle name="Normal 2 2 2 2 3 2 4 2" xfId="5416"/>
    <cellStyle name="Normal 2 2 2 2 3 2 4 2 2" xfId="5417"/>
    <cellStyle name="Normal 2 2 2 2 3 2 5" xfId="5418"/>
    <cellStyle name="Normal 2 2 2 2 3 2 6" xfId="5419"/>
    <cellStyle name="Normal 2 2 2 2 3 2 7" xfId="5420"/>
    <cellStyle name="Normal 2 2 2 2 3 2 8" xfId="5421"/>
    <cellStyle name="Normal 2 2 2 2 3 3" xfId="5422"/>
    <cellStyle name="Normal 2 2 2 2 3 4" xfId="5423"/>
    <cellStyle name="Normal 2 2 2 2 3 5" xfId="5424"/>
    <cellStyle name="Normal 2 2 2 2 3 6" xfId="5425"/>
    <cellStyle name="Normal 2 2 2 2 3 6 2" xfId="5426"/>
    <cellStyle name="Normal 2 2 2 2 3 6 2 2" xfId="5427"/>
    <cellStyle name="Normal 2 2 2 2 3 6 2 2 2" xfId="5428"/>
    <cellStyle name="Normal 2 2 2 2 3 6 2 2 2 2" xfId="5429"/>
    <cellStyle name="Normal 2 2 2 2 3 6 2 3" xfId="5430"/>
    <cellStyle name="Normal 2 2 2 2 3 6 2 4" xfId="5431"/>
    <cellStyle name="Normal 2 2 2 2 3 6 3" xfId="5432"/>
    <cellStyle name="Normal 2 2 2 2 3 6 3 2" xfId="5433"/>
    <cellStyle name="Normal 2 2 2 2 3 6 3 2 2" xfId="5434"/>
    <cellStyle name="Normal 2 2 2 2 3 6 4" xfId="5435"/>
    <cellStyle name="Normal 2 2 2 2 3 7" xfId="5436"/>
    <cellStyle name="Normal 2 2 2 2 3 7 2" xfId="5437"/>
    <cellStyle name="Normal 2 2 2 2 3 7 2 2" xfId="5438"/>
    <cellStyle name="Normal 2 2 2 2 3 8" xfId="5439"/>
    <cellStyle name="Normal 2 2 2 2 3 9" xfId="5440"/>
    <cellStyle name="Normal 2 2 2 2 4" xfId="5441"/>
    <cellStyle name="Normal 2 2 2 2 4 2" xfId="5442"/>
    <cellStyle name="Normal 2 2 2 2 4 2 2" xfId="5443"/>
    <cellStyle name="Normal 2 2 2 2 4 2 2 2" xfId="5444"/>
    <cellStyle name="Normal 2 2 2 2 4 2 2 2 2" xfId="5445"/>
    <cellStyle name="Normal 2 2 2 2 4 2 2 2 2 2" xfId="5446"/>
    <cellStyle name="Normal 2 2 2 2 4 2 2 3" xfId="5447"/>
    <cellStyle name="Normal 2 2 2 2 4 2 2 4" xfId="5448"/>
    <cellStyle name="Normal 2 2 2 2 4 2 3" xfId="5449"/>
    <cellStyle name="Normal 2 2 2 2 4 2 3 2" xfId="5450"/>
    <cellStyle name="Normal 2 2 2 2 4 2 3 2 2" xfId="5451"/>
    <cellStyle name="Normal 2 2 2 2 4 2 4" xfId="5452"/>
    <cellStyle name="Normal 2 2 2 2 4 3" xfId="5453"/>
    <cellStyle name="Normal 2 2 2 2 4 4" xfId="5454"/>
    <cellStyle name="Normal 2 2 2 2 4 4 2" xfId="5455"/>
    <cellStyle name="Normal 2 2 2 2 4 4 2 2" xfId="5456"/>
    <cellStyle name="Normal 2 2 2 2 4 5" xfId="5457"/>
    <cellStyle name="Normal 2 2 2 2 4 6" xfId="5458"/>
    <cellStyle name="Normal 2 2 2 2 4 7" xfId="5459"/>
    <cellStyle name="Normal 2 2 2 2 4 8" xfId="5460"/>
    <cellStyle name="Normal 2 2 2 2 5" xfId="5461"/>
    <cellStyle name="Normal 2 2 2 2 5 2" xfId="5462"/>
    <cellStyle name="Normal 2 2 2 2 5 2 2" xfId="5463"/>
    <cellStyle name="Normal 2 2 2 2 5 2 2 2" xfId="5464"/>
    <cellStyle name="Normal 2 2 2 2 5 2 2 2 2" xfId="5465"/>
    <cellStyle name="Normal 2 2 2 2 5 2 2 2 2 2" xfId="5466"/>
    <cellStyle name="Normal 2 2 2 2 5 2 2 3" xfId="5467"/>
    <cellStyle name="Normal 2 2 2 2 5 2 2 4" xfId="5468"/>
    <cellStyle name="Normal 2 2 2 2 5 2 3" xfId="5469"/>
    <cellStyle name="Normal 2 2 2 2 5 2 3 2" xfId="5470"/>
    <cellStyle name="Normal 2 2 2 2 5 2 3 2 2" xfId="5471"/>
    <cellStyle name="Normal 2 2 2 2 5 2 4" xfId="5472"/>
    <cellStyle name="Normal 2 2 2 2 5 3" xfId="5473"/>
    <cellStyle name="Normal 2 2 2 2 5 4" xfId="5474"/>
    <cellStyle name="Normal 2 2 2 2 5 4 2" xfId="5475"/>
    <cellStyle name="Normal 2 2 2 2 5 4 2 2" xfId="5476"/>
    <cellStyle name="Normal 2 2 2 2 5 5" xfId="5477"/>
    <cellStyle name="Normal 2 2 2 2 5 6" xfId="5478"/>
    <cellStyle name="Normal 2 2 2 2 5 7" xfId="5479"/>
    <cellStyle name="Normal 2 2 2 2 5 8" xfId="5480"/>
    <cellStyle name="Normal 2 2 2 2 6" xfId="5481"/>
    <cellStyle name="Normal 2 2 2 2 6 2" xfId="5482"/>
    <cellStyle name="Normal 2 2 2 2 6 2 2" xfId="5483"/>
    <cellStyle name="Normal 2 2 2 2 6 2 2 2" xfId="5484"/>
    <cellStyle name="Normal 2 2 2 2 6 2 2 2 2" xfId="5485"/>
    <cellStyle name="Normal 2 2 2 2 6 2 2 2 2 2" xfId="5486"/>
    <cellStyle name="Normal 2 2 2 2 6 2 2 3" xfId="5487"/>
    <cellStyle name="Normal 2 2 2 2 6 2 2 4" xfId="5488"/>
    <cellStyle name="Normal 2 2 2 2 6 2 3" xfId="5489"/>
    <cellStyle name="Normal 2 2 2 2 6 2 3 2" xfId="5490"/>
    <cellStyle name="Normal 2 2 2 2 6 2 3 2 2" xfId="5491"/>
    <cellStyle name="Normal 2 2 2 2 6 2 4" xfId="5492"/>
    <cellStyle name="Normal 2 2 2 2 6 3" xfId="5493"/>
    <cellStyle name="Normal 2 2 2 2 6 4" xfId="5494"/>
    <cellStyle name="Normal 2 2 2 2 6 4 2" xfId="5495"/>
    <cellStyle name="Normal 2 2 2 2 6 4 2 2" xfId="5496"/>
    <cellStyle name="Normal 2 2 2 2 6 5" xfId="5497"/>
    <cellStyle name="Normal 2 2 2 2 6 6" xfId="5498"/>
    <cellStyle name="Normal 2 2 2 2 6 7" xfId="5499"/>
    <cellStyle name="Normal 2 2 2 2 6 8" xfId="5500"/>
    <cellStyle name="Normal 2 2 2 2 7" xfId="5501"/>
    <cellStyle name="Normal 2 2 2 2 7 2" xfId="5502"/>
    <cellStyle name="Normal 2 2 2 2 7 2 2" xfId="5503"/>
    <cellStyle name="Normal 2 2 2 2 7 2 2 2" xfId="5504"/>
    <cellStyle name="Normal 2 2 2 2 7 2 2 2 2" xfId="5505"/>
    <cellStyle name="Normal 2 2 2 2 7 2 3" xfId="5506"/>
    <cellStyle name="Normal 2 2 2 2 7 2 4" xfId="5507"/>
    <cellStyle name="Normal 2 2 2 2 7 3" xfId="5508"/>
    <cellStyle name="Normal 2 2 2 2 7 3 2" xfId="5509"/>
    <cellStyle name="Normal 2 2 2 2 7 3 2 2" xfId="5510"/>
    <cellStyle name="Normal 2 2 2 2 7 4" xfId="5511"/>
    <cellStyle name="Normal 2 2 2 2 8" xfId="5512"/>
    <cellStyle name="Normal 2 2 2 2 9" xfId="5513"/>
    <cellStyle name="Normal 2 2 2 2 9 2" xfId="5514"/>
    <cellStyle name="Normal 2 2 2 2 9 2 2" xfId="5515"/>
    <cellStyle name="Normal 2 2 2 3" xfId="5516"/>
    <cellStyle name="Normal 2 2 2 3 2" xfId="5517"/>
    <cellStyle name="Normal 2 2 2 3 3" xfId="5518"/>
    <cellStyle name="Normal 2 2 2 3 4" xfId="5519"/>
    <cellStyle name="Normal 2 2 2 3 5" xfId="5520"/>
    <cellStyle name="Normal 2 2 2 3 6" xfId="5521"/>
    <cellStyle name="Normal 2 2 2 3 7" xfId="5522"/>
    <cellStyle name="Normal 2 2 2 4" xfId="5523"/>
    <cellStyle name="Normal 2 2 2 4 2" xfId="5524"/>
    <cellStyle name="Normal 2 2 2 4 3" xfId="5525"/>
    <cellStyle name="Normal 2 2 2 4 4" xfId="5526"/>
    <cellStyle name="Normal 2 2 2 4 5" xfId="5527"/>
    <cellStyle name="Normal 2 2 2 4 6" xfId="5528"/>
    <cellStyle name="Normal 2 2 2 4 7" xfId="5529"/>
    <cellStyle name="Normal 2 2 2 5" xfId="5530"/>
    <cellStyle name="Normal 2 2 2 5 2" xfId="5531"/>
    <cellStyle name="Normal 2 2 2 5 2 2" xfId="5532"/>
    <cellStyle name="Normal 2 2 2 5 2 2 2" xfId="5533"/>
    <cellStyle name="Normal 2 2 2 5 2 2 2 2" xfId="5534"/>
    <cellStyle name="Normal 2 2 2 5 2 2 2 2 2" xfId="5535"/>
    <cellStyle name="Normal 2 2 2 5 2 2 3" xfId="5536"/>
    <cellStyle name="Normal 2 2 2 5 2 2 4" xfId="5537"/>
    <cellStyle name="Normal 2 2 2 5 2 3" xfId="5538"/>
    <cellStyle name="Normal 2 2 2 5 2 3 2" xfId="5539"/>
    <cellStyle name="Normal 2 2 2 5 2 3 2 2" xfId="5540"/>
    <cellStyle name="Normal 2 2 2 5 2 4" xfId="5541"/>
    <cellStyle name="Normal 2 2 2 5 3" xfId="5542"/>
    <cellStyle name="Normal 2 2 2 5 4" xfId="5543"/>
    <cellStyle name="Normal 2 2 2 5 4 2" xfId="5544"/>
    <cellStyle name="Normal 2 2 2 5 4 2 2" xfId="5545"/>
    <cellStyle name="Normal 2 2 2 5 5" xfId="5546"/>
    <cellStyle name="Normal 2 2 2 5 6" xfId="5547"/>
    <cellStyle name="Normal 2 2 2 5 7" xfId="5548"/>
    <cellStyle name="Normal 2 2 2 5 8" xfId="5549"/>
    <cellStyle name="Normal 2 2 2 6" xfId="5550"/>
    <cellStyle name="Normal 2 2 2 6 2" xfId="5551"/>
    <cellStyle name="Normal 2 2 2 6 2 2" xfId="5552"/>
    <cellStyle name="Normal 2 2 2 6 2 2 2" xfId="5553"/>
    <cellStyle name="Normal 2 2 2 6 2 2 2 2" xfId="5554"/>
    <cellStyle name="Normal 2 2 2 6 2 2 2 2 2" xfId="5555"/>
    <cellStyle name="Normal 2 2 2 6 2 2 3" xfId="5556"/>
    <cellStyle name="Normal 2 2 2 6 2 2 4" xfId="5557"/>
    <cellStyle name="Normal 2 2 2 6 2 3" xfId="5558"/>
    <cellStyle name="Normal 2 2 2 6 2 3 2" xfId="5559"/>
    <cellStyle name="Normal 2 2 2 6 2 3 2 2" xfId="5560"/>
    <cellStyle name="Normal 2 2 2 6 2 4" xfId="5561"/>
    <cellStyle name="Normal 2 2 2 6 3" xfId="5562"/>
    <cellStyle name="Normal 2 2 2 6 4" xfId="5563"/>
    <cellStyle name="Normal 2 2 2 6 4 2" xfId="5564"/>
    <cellStyle name="Normal 2 2 2 6 4 2 2" xfId="5565"/>
    <cellStyle name="Normal 2 2 2 6 5" xfId="5566"/>
    <cellStyle name="Normal 2 2 2 6 6" xfId="5567"/>
    <cellStyle name="Normal 2 2 2 6 7" xfId="5568"/>
    <cellStyle name="Normal 2 2 2 6 8" xfId="5569"/>
    <cellStyle name="Normal 2 2 2 7" xfId="5570"/>
    <cellStyle name="Normal 2 2 2 7 2" xfId="5571"/>
    <cellStyle name="Normal 2 2 2 7 2 2" xfId="5572"/>
    <cellStyle name="Normal 2 2 2 7 2 2 2" xfId="5573"/>
    <cellStyle name="Normal 2 2 2 7 2 2 2 2" xfId="5574"/>
    <cellStyle name="Normal 2 2 2 7 2 2 2 2 2" xfId="5575"/>
    <cellStyle name="Normal 2 2 2 7 2 2 3" xfId="5576"/>
    <cellStyle name="Normal 2 2 2 7 2 2 4" xfId="5577"/>
    <cellStyle name="Normal 2 2 2 7 2 3" xfId="5578"/>
    <cellStyle name="Normal 2 2 2 7 2 3 2" xfId="5579"/>
    <cellStyle name="Normal 2 2 2 7 2 3 2 2" xfId="5580"/>
    <cellStyle name="Normal 2 2 2 7 2 4" xfId="5581"/>
    <cellStyle name="Normal 2 2 2 7 3" xfId="5582"/>
    <cellStyle name="Normal 2 2 2 7 4" xfId="5583"/>
    <cellStyle name="Normal 2 2 2 7 4 2" xfId="5584"/>
    <cellStyle name="Normal 2 2 2 7 4 2 2" xfId="5585"/>
    <cellStyle name="Normal 2 2 2 7 5" xfId="5586"/>
    <cellStyle name="Normal 2 2 2 7 6" xfId="5587"/>
    <cellStyle name="Normal 2 2 2 7 7" xfId="5588"/>
    <cellStyle name="Normal 2 2 2 7 8" xfId="5589"/>
    <cellStyle name="Normal 2 2 2 8" xfId="5590"/>
    <cellStyle name="Normal 2 2 2 8 2" xfId="5591"/>
    <cellStyle name="Normal 2 2 2 8 2 2" xfId="5592"/>
    <cellStyle name="Normal 2 2 2 8 2 2 2" xfId="5593"/>
    <cellStyle name="Normal 2 2 2 8 2 2 2 2" xfId="5594"/>
    <cellStyle name="Normal 2 2 2 8 2 2 2 2 2" xfId="5595"/>
    <cellStyle name="Normal 2 2 2 8 2 2 3" xfId="5596"/>
    <cellStyle name="Normal 2 2 2 8 2 2 4" xfId="5597"/>
    <cellStyle name="Normal 2 2 2 8 2 3" xfId="5598"/>
    <cellStyle name="Normal 2 2 2 8 2 3 2" xfId="5599"/>
    <cellStyle name="Normal 2 2 2 8 2 3 2 2" xfId="5600"/>
    <cellStyle name="Normal 2 2 2 8 2 4" xfId="5601"/>
    <cellStyle name="Normal 2 2 2 8 3" xfId="5602"/>
    <cellStyle name="Normal 2 2 2 8 4" xfId="5603"/>
    <cellStyle name="Normal 2 2 2 8 4 2" xfId="5604"/>
    <cellStyle name="Normal 2 2 2 8 4 2 2" xfId="5605"/>
    <cellStyle name="Normal 2 2 2 8 5" xfId="5606"/>
    <cellStyle name="Normal 2 2 2 8 6" xfId="5607"/>
    <cellStyle name="Normal 2 2 2 8 7" xfId="5608"/>
    <cellStyle name="Normal 2 2 2 8 8" xfId="5609"/>
    <cellStyle name="Normal 2 2 2 9" xfId="5610"/>
    <cellStyle name="Normal 2 2 2 9 2" xfId="5611"/>
    <cellStyle name="Normal 2 2 2 9 2 2" xfId="5612"/>
    <cellStyle name="Normal 2 2 2 9 2 2 2" xfId="5613"/>
    <cellStyle name="Normal 2 2 2 9 2 2 2 2" xfId="5614"/>
    <cellStyle name="Normal 2 2 2 9 2 3" xfId="5615"/>
    <cellStyle name="Normal 2 2 2 9 2 4" xfId="5616"/>
    <cellStyle name="Normal 2 2 2 9 3" xfId="5617"/>
    <cellStyle name="Normal 2 2 2 9 3 2" xfId="5618"/>
    <cellStyle name="Normal 2 2 2 9 3 2 2" xfId="5619"/>
    <cellStyle name="Normal 2 2 2 9 4" xfId="5620"/>
    <cellStyle name="Normal 2 2 20" xfId="5621"/>
    <cellStyle name="Normal 2 2 21" xfId="5622"/>
    <cellStyle name="Normal 2 2 22" xfId="5623"/>
    <cellStyle name="Normal 2 2 23" xfId="5624"/>
    <cellStyle name="Normal 2 2 23 2" xfId="5625"/>
    <cellStyle name="Normal 2 2 24" xfId="5626"/>
    <cellStyle name="Normal 2 2 3" xfId="5627"/>
    <cellStyle name="Normal 2 2 3 10" xfId="5628"/>
    <cellStyle name="Normal 2 2 3 11" xfId="5629"/>
    <cellStyle name="Normal 2 2 3 12" xfId="5630"/>
    <cellStyle name="Normal 2 2 3 13" xfId="5631"/>
    <cellStyle name="Normal 2 2 3 2" xfId="5632"/>
    <cellStyle name="Normal 2 2 3 2 2" xfId="5633"/>
    <cellStyle name="Normal 2 2 3 3" xfId="5634"/>
    <cellStyle name="Normal 2 2 3 4" xfId="5635"/>
    <cellStyle name="Normal 2 2 3 5" xfId="5636"/>
    <cellStyle name="Normal 2 2 3 6" xfId="5637"/>
    <cellStyle name="Normal 2 2 3 7" xfId="5638"/>
    <cellStyle name="Normal 2 2 3 8" xfId="5639"/>
    <cellStyle name="Normal 2 2 3 9" xfId="5640"/>
    <cellStyle name="Normal 2 2 4" xfId="5641"/>
    <cellStyle name="Normal 2 2 4 2" xfId="5642"/>
    <cellStyle name="Normal 2 2 4 2 2" xfId="5643"/>
    <cellStyle name="Normal 2 2 4 2 3" xfId="5644"/>
    <cellStyle name="Normal 2 2 4 2 4" xfId="5645"/>
    <cellStyle name="Normal 2 2 4 2 5" xfId="5646"/>
    <cellStyle name="Normal 2 2 4 3" xfId="5647"/>
    <cellStyle name="Normal 2 2 4 4" xfId="5648"/>
    <cellStyle name="Normal 2 2 4 5" xfId="5649"/>
    <cellStyle name="Normal 2 2 4 6" xfId="5650"/>
    <cellStyle name="Normal 2 2 4 7" xfId="5651"/>
    <cellStyle name="Normal 2 2 4 8" xfId="5652"/>
    <cellStyle name="Normal 2 2 5" xfId="5653"/>
    <cellStyle name="Normal 2 2 5 2" xfId="5654"/>
    <cellStyle name="Normal 2 2 5 3" xfId="5655"/>
    <cellStyle name="Normal 2 2 5 4" xfId="5656"/>
    <cellStyle name="Normal 2 2 6" xfId="5657"/>
    <cellStyle name="Normal 2 2 6 2" xfId="5658"/>
    <cellStyle name="Normal 2 2 6 2 2" xfId="5659"/>
    <cellStyle name="Normal 2 2 6 2 2 2" xfId="5660"/>
    <cellStyle name="Normal 2 2 6 2 2 2 2" xfId="5661"/>
    <cellStyle name="Normal 2 2 6 2 2 2 2 2" xfId="5662"/>
    <cellStyle name="Normal 2 2 6 2 2 3" xfId="5663"/>
    <cellStyle name="Normal 2 2 6 2 2 4" xfId="5664"/>
    <cellStyle name="Normal 2 2 6 2 3" xfId="5665"/>
    <cellStyle name="Normal 2 2 6 2 3 2" xfId="5666"/>
    <cellStyle name="Normal 2 2 6 2 3 2 2" xfId="5667"/>
    <cellStyle name="Normal 2 2 6 2 4" xfId="5668"/>
    <cellStyle name="Normal 2 2 6 3" xfId="5669"/>
    <cellStyle name="Normal 2 2 6 4" xfId="5670"/>
    <cellStyle name="Normal 2 2 6 4 2" xfId="5671"/>
    <cellStyle name="Normal 2 2 6 4 2 2" xfId="5672"/>
    <cellStyle name="Normal 2 2 6 5" xfId="5673"/>
    <cellStyle name="Normal 2 2 6 6" xfId="5674"/>
    <cellStyle name="Normal 2 2 6 7" xfId="5675"/>
    <cellStyle name="Normal 2 2 6 8" xfId="5676"/>
    <cellStyle name="Normal 2 2 6 9" xfId="5677"/>
    <cellStyle name="Normal 2 2 7" xfId="5678"/>
    <cellStyle name="Normal 2 2 7 2" xfId="5679"/>
    <cellStyle name="Normal 2 2 7 2 2" xfId="5680"/>
    <cellStyle name="Normal 2 2 7 2 2 2" xfId="5681"/>
    <cellStyle name="Normal 2 2 7 2 2 2 2" xfId="5682"/>
    <cellStyle name="Normal 2 2 7 2 2 2 2 2" xfId="5683"/>
    <cellStyle name="Normal 2 2 7 2 2 3" xfId="5684"/>
    <cellStyle name="Normal 2 2 7 2 2 4" xfId="5685"/>
    <cellStyle name="Normal 2 2 7 2 3" xfId="5686"/>
    <cellStyle name="Normal 2 2 7 2 3 2" xfId="5687"/>
    <cellStyle name="Normal 2 2 7 2 3 2 2" xfId="5688"/>
    <cellStyle name="Normal 2 2 7 2 4" xfId="5689"/>
    <cellStyle name="Normal 2 2 7 3" xfId="5690"/>
    <cellStyle name="Normal 2 2 7 4" xfId="5691"/>
    <cellStyle name="Normal 2 2 7 4 2" xfId="5692"/>
    <cellStyle name="Normal 2 2 7 4 2 2" xfId="5693"/>
    <cellStyle name="Normal 2 2 7 5" xfId="5694"/>
    <cellStyle name="Normal 2 2 7 6" xfId="5695"/>
    <cellStyle name="Normal 2 2 7 7" xfId="5696"/>
    <cellStyle name="Normal 2 2 7 8" xfId="5697"/>
    <cellStyle name="Normal 2 2 8" xfId="5698"/>
    <cellStyle name="Normal 2 2 8 2" xfId="5699"/>
    <cellStyle name="Normal 2 2 8 2 2" xfId="5700"/>
    <cellStyle name="Normal 2 2 8 2 2 2" xfId="5701"/>
    <cellStyle name="Normal 2 2 8 2 2 2 2" xfId="5702"/>
    <cellStyle name="Normal 2 2 8 2 2 2 2 2" xfId="5703"/>
    <cellStyle name="Normal 2 2 8 2 2 3" xfId="5704"/>
    <cellStyle name="Normal 2 2 8 2 2 4" xfId="5705"/>
    <cellStyle name="Normal 2 2 8 2 3" xfId="5706"/>
    <cellStyle name="Normal 2 2 8 2 3 2" xfId="5707"/>
    <cellStyle name="Normal 2 2 8 2 3 2 2" xfId="5708"/>
    <cellStyle name="Normal 2 2 8 2 4" xfId="5709"/>
    <cellStyle name="Normal 2 2 8 3" xfId="5710"/>
    <cellStyle name="Normal 2 2 8 4" xfId="5711"/>
    <cellStyle name="Normal 2 2 8 4 2" xfId="5712"/>
    <cellStyle name="Normal 2 2 8 4 2 2" xfId="5713"/>
    <cellStyle name="Normal 2 2 8 5" xfId="5714"/>
    <cellStyle name="Normal 2 2 8 6" xfId="5715"/>
    <cellStyle name="Normal 2 2 8 7" xfId="5716"/>
    <cellStyle name="Normal 2 2 8 8" xfId="5717"/>
    <cellStyle name="Normal 2 2 9" xfId="5718"/>
    <cellStyle name="Normal 2 2 9 2" xfId="5719"/>
    <cellStyle name="Normal 2 2 9 2 2" xfId="5720"/>
    <cellStyle name="Normal 2 2 9 2 2 2" xfId="5721"/>
    <cellStyle name="Normal 2 2 9 2 2 2 2" xfId="5722"/>
    <cellStyle name="Normal 2 2 9 2 2 2 2 2" xfId="5723"/>
    <cellStyle name="Normal 2 2 9 2 2 3" xfId="5724"/>
    <cellStyle name="Normal 2 2 9 2 2 4" xfId="5725"/>
    <cellStyle name="Normal 2 2 9 2 3" xfId="5726"/>
    <cellStyle name="Normal 2 2 9 2 3 2" xfId="5727"/>
    <cellStyle name="Normal 2 2 9 2 3 2 2" xfId="5728"/>
    <cellStyle name="Normal 2 2 9 2 4" xfId="5729"/>
    <cellStyle name="Normal 2 2 9 3" xfId="5730"/>
    <cellStyle name="Normal 2 2 9 4" xfId="5731"/>
    <cellStyle name="Normal 2 2 9 4 2" xfId="5732"/>
    <cellStyle name="Normal 2 2 9 4 2 2" xfId="5733"/>
    <cellStyle name="Normal 2 2 9 5" xfId="5734"/>
    <cellStyle name="Normal 2 2 9 6" xfId="5735"/>
    <cellStyle name="Normal 2 2 9 7" xfId="5736"/>
    <cellStyle name="Normal 2 2 9 8" xfId="5737"/>
    <cellStyle name="Normal 2 2_Cadena de mantenimiento" xfId="5738"/>
    <cellStyle name="Normal 2 20" xfId="5739"/>
    <cellStyle name="Normal 2 21" xfId="5740"/>
    <cellStyle name="Normal 2 22" xfId="5741"/>
    <cellStyle name="Normal 2 22 2" xfId="5742"/>
    <cellStyle name="Normal 2 22 2 2" xfId="5743"/>
    <cellStyle name="Normal 2 22 2 2 2" xfId="5744"/>
    <cellStyle name="Normal 2 22 2 2 2 2" xfId="5745"/>
    <cellStyle name="Normal 2 22 2 3" xfId="5746"/>
    <cellStyle name="Normal 2 22 2 4" xfId="5747"/>
    <cellStyle name="Normal 2 22 3" xfId="5748"/>
    <cellStyle name="Normal 2 22 3 2" xfId="5749"/>
    <cellStyle name="Normal 2 22 3 2 2" xfId="5750"/>
    <cellStyle name="Normal 2 22 4" xfId="5751"/>
    <cellStyle name="Normal 2 23" xfId="5752"/>
    <cellStyle name="Normal 2 23 2" xfId="5753"/>
    <cellStyle name="Normal 2 23 2 2" xfId="5754"/>
    <cellStyle name="Normal 2 24" xfId="5755"/>
    <cellStyle name="Normal 2 25" xfId="5756"/>
    <cellStyle name="Normal 2 26" xfId="5757"/>
    <cellStyle name="Normal 2 27" xfId="5758"/>
    <cellStyle name="Normal 2 28" xfId="5759"/>
    <cellStyle name="Normal 2 28 2" xfId="5760"/>
    <cellStyle name="Normal 2 29" xfId="5761"/>
    <cellStyle name="Normal 2 3" xfId="5762"/>
    <cellStyle name="Normal 2 3 10" xfId="5763"/>
    <cellStyle name="Normal 2 3 11" xfId="5764"/>
    <cellStyle name="Normal 2 3 12" xfId="5765"/>
    <cellStyle name="Normal 2 3 13" xfId="5766"/>
    <cellStyle name="Normal 2 3 14" xfId="5767"/>
    <cellStyle name="Normal 2 3 2" xfId="5768"/>
    <cellStyle name="Normal 2 3 2 10" xfId="5769"/>
    <cellStyle name="Normal 2 3 2 11" xfId="5770"/>
    <cellStyle name="Normal 2 3 2 12" xfId="5771"/>
    <cellStyle name="Normal 2 3 2 13" xfId="5772"/>
    <cellStyle name="Normal 2 3 2 2" xfId="5773"/>
    <cellStyle name="Normal 2 3 2 2 2" xfId="5774"/>
    <cellStyle name="Normal 2 3 2 2 3" xfId="5775"/>
    <cellStyle name="Normal 2 3 2 3" xfId="5776"/>
    <cellStyle name="Normal 2 3 2 4" xfId="5777"/>
    <cellStyle name="Normal 2 3 2 5" xfId="5778"/>
    <cellStyle name="Normal 2 3 2 6" xfId="5779"/>
    <cellStyle name="Normal 2 3 2 7" xfId="5780"/>
    <cellStyle name="Normal 2 3 2 8" xfId="5781"/>
    <cellStyle name="Normal 2 3 2 9" xfId="5782"/>
    <cellStyle name="Normal 2 3 3" xfId="5783"/>
    <cellStyle name="Normal 2 3 3 2" xfId="5784"/>
    <cellStyle name="Normal 2 3 3 3" xfId="5785"/>
    <cellStyle name="Normal 2 3 4" xfId="5786"/>
    <cellStyle name="Normal 2 3 5" xfId="5787"/>
    <cellStyle name="Normal 2 3 6" xfId="5788"/>
    <cellStyle name="Normal 2 3 7" xfId="5789"/>
    <cellStyle name="Normal 2 3 8" xfId="5790"/>
    <cellStyle name="Normal 2 3 9" xfId="5791"/>
    <cellStyle name="Normal 2 30" xfId="5792"/>
    <cellStyle name="Normal 2 31" xfId="5793"/>
    <cellStyle name="Normal 2 32" xfId="5794"/>
    <cellStyle name="Normal 2 33" xfId="5795"/>
    <cellStyle name="Normal 2 34" xfId="5796"/>
    <cellStyle name="Normal 2 35" xfId="5797"/>
    <cellStyle name="Normal 2 36" xfId="5798"/>
    <cellStyle name="Normal 2 37" xfId="5799"/>
    <cellStyle name="Normal 2 38" xfId="5800"/>
    <cellStyle name="Normal 2 39" xfId="5801"/>
    <cellStyle name="Normal 2 4" xfId="5802"/>
    <cellStyle name="Normal 2 4 2" xfId="5803"/>
    <cellStyle name="Normal 2 4 2 10" xfId="5804"/>
    <cellStyle name="Normal 2 4 2 11" xfId="5805"/>
    <cellStyle name="Normal 2 4 2 2" xfId="5806"/>
    <cellStyle name="Normal 2 4 2 2 2" xfId="5807"/>
    <cellStyle name="Normal 2 4 2 3" xfId="5808"/>
    <cellStyle name="Normal 2 4 2 4" xfId="5809"/>
    <cellStyle name="Normal 2 4 2 5" xfId="5810"/>
    <cellStyle name="Normal 2 4 2 6" xfId="5811"/>
    <cellStyle name="Normal 2 4 2 7" xfId="5812"/>
    <cellStyle name="Normal 2 4 2 8" xfId="5813"/>
    <cellStyle name="Normal 2 4 2 9" xfId="5814"/>
    <cellStyle name="Normal 2 4 3" xfId="5815"/>
    <cellStyle name="Normal 2 4 3 2" xfId="5816"/>
    <cellStyle name="Normal 2 4 4" xfId="5817"/>
    <cellStyle name="Normal 2 4 5" xfId="5818"/>
    <cellStyle name="Normal 2 4 6" xfId="5819"/>
    <cellStyle name="Normal 2 4 7" xfId="5820"/>
    <cellStyle name="Normal 2 40" xfId="5821"/>
    <cellStyle name="Normal 2 41" xfId="5822"/>
    <cellStyle name="Normal 2 42" xfId="5823"/>
    <cellStyle name="Normal 2 43" xfId="5824"/>
    <cellStyle name="Normal 2 44" xfId="5825"/>
    <cellStyle name="Normal 2 45" xfId="5826"/>
    <cellStyle name="Normal 2 46" xfId="5827"/>
    <cellStyle name="Normal 2 47" xfId="5828"/>
    <cellStyle name="Normal 2 48" xfId="5829"/>
    <cellStyle name="Normal 2 49" xfId="5830"/>
    <cellStyle name="Normal 2 5" xfId="5831"/>
    <cellStyle name="Normal 2 5 10" xfId="5832"/>
    <cellStyle name="Normal 2 5 2" xfId="5833"/>
    <cellStyle name="Normal 2 5 2 2" xfId="5834"/>
    <cellStyle name="Normal 2 5 3" xfId="5835"/>
    <cellStyle name="Normal 2 5 4" xfId="5836"/>
    <cellStyle name="Normal 2 5 5" xfId="5837"/>
    <cellStyle name="Normal 2 5 6" xfId="5838"/>
    <cellStyle name="Normal 2 5 7" xfId="5839"/>
    <cellStyle name="Normal 2 5 8" xfId="5840"/>
    <cellStyle name="Normal 2 5 9" xfId="5841"/>
    <cellStyle name="Normal 2 50" xfId="5842"/>
    <cellStyle name="Normal 2 51" xfId="5843"/>
    <cellStyle name="Normal 2 52" xfId="5844"/>
    <cellStyle name="Normal 2 53" xfId="5845"/>
    <cellStyle name="Normal 2 54" xfId="5846"/>
    <cellStyle name="Normal 2 55" xfId="5847"/>
    <cellStyle name="Normal 2 56" xfId="5848"/>
    <cellStyle name="Normal 2 57" xfId="5849"/>
    <cellStyle name="Normal 2 58" xfId="5850"/>
    <cellStyle name="Normal 2 59" xfId="5851"/>
    <cellStyle name="Normal 2 6" xfId="5852"/>
    <cellStyle name="Normal 2 6 10" xfId="5853"/>
    <cellStyle name="Normal 2 6 11" xfId="5854"/>
    <cellStyle name="Normal 2 6 12" xfId="5855"/>
    <cellStyle name="Normal 2 6 13" xfId="5856"/>
    <cellStyle name="Normal 2 6 14" xfId="5857"/>
    <cellStyle name="Normal 2 6 15" xfId="5858"/>
    <cellStyle name="Normal 2 6 16" xfId="5859"/>
    <cellStyle name="Normal 2 6 2" xfId="5860"/>
    <cellStyle name="Normal 2 6 2 10" xfId="5861"/>
    <cellStyle name="Normal 2 6 2 11" xfId="5862"/>
    <cellStyle name="Normal 2 6 2 12" xfId="5863"/>
    <cellStyle name="Normal 2 6 2 13" xfId="5864"/>
    <cellStyle name="Normal 2 6 2 2" xfId="5865"/>
    <cellStyle name="Normal 2 6 2 3" xfId="5866"/>
    <cellStyle name="Normal 2 6 2 4" xfId="5867"/>
    <cellStyle name="Normal 2 6 2 5" xfId="5868"/>
    <cellStyle name="Normal 2 6 2 6" xfId="5869"/>
    <cellStyle name="Normal 2 6 2 7" xfId="5870"/>
    <cellStyle name="Normal 2 6 2 8" xfId="5871"/>
    <cellStyle name="Normal 2 6 2 9" xfId="5872"/>
    <cellStyle name="Normal 2 6 3" xfId="5873"/>
    <cellStyle name="Normal 2 6 3 2" xfId="5874"/>
    <cellStyle name="Normal 2 6 3 3" xfId="5875"/>
    <cellStyle name="Normal 2 6 3 4" xfId="5876"/>
    <cellStyle name="Normal 2 6 3 5" xfId="5877"/>
    <cellStyle name="Normal 2 6 3 6" xfId="5878"/>
    <cellStyle name="Normal 2 6 4" xfId="5879"/>
    <cellStyle name="Normal 2 6 5" xfId="5880"/>
    <cellStyle name="Normal 2 6 6" xfId="5881"/>
    <cellStyle name="Normal 2 6 7" xfId="5882"/>
    <cellStyle name="Normal 2 6 8" xfId="5883"/>
    <cellStyle name="Normal 2 6 9" xfId="5884"/>
    <cellStyle name="Normal 2 60" xfId="5885"/>
    <cellStyle name="Normal 2 61" xfId="5886"/>
    <cellStyle name="Normal 2 62" xfId="5887"/>
    <cellStyle name="Normal 2 63" xfId="5888"/>
    <cellStyle name="Normal 2 64" xfId="5889"/>
    <cellStyle name="Normal 2 65" xfId="5890"/>
    <cellStyle name="Normal 2 66" xfId="5891"/>
    <cellStyle name="Normal 2 67" xfId="5892"/>
    <cellStyle name="Normal 2 68" xfId="5893"/>
    <cellStyle name="Normal 2 69" xfId="5894"/>
    <cellStyle name="Normal 2 7" xfId="5895"/>
    <cellStyle name="Normal 2 7 2" xfId="5896"/>
    <cellStyle name="Normal 2 7 3" xfId="5897"/>
    <cellStyle name="Normal 2 70" xfId="5898"/>
    <cellStyle name="Normal 2 71" xfId="5899"/>
    <cellStyle name="Normal 2 72" xfId="5900"/>
    <cellStyle name="Normal 2 73" xfId="5901"/>
    <cellStyle name="Normal 2 74" xfId="5902"/>
    <cellStyle name="Normal 2 75" xfId="5903"/>
    <cellStyle name="Normal 2 76" xfId="5904"/>
    <cellStyle name="Normal 2 77" xfId="5905"/>
    <cellStyle name="Normal 2 78" xfId="5906"/>
    <cellStyle name="Normal 2 79" xfId="5907"/>
    <cellStyle name="Normal 2 8" xfId="5908"/>
    <cellStyle name="Normal 2 80" xfId="5909"/>
    <cellStyle name="Normal 2 81" xfId="5910"/>
    <cellStyle name="Normal 2 82" xfId="5911"/>
    <cellStyle name="Normal 2 83" xfId="5912"/>
    <cellStyle name="Normal 2 84" xfId="5913"/>
    <cellStyle name="Normal 2 85" xfId="5914"/>
    <cellStyle name="Normal 2 86" xfId="5915"/>
    <cellStyle name="Normal 2 87" xfId="5916"/>
    <cellStyle name="Normal 2 88" xfId="5917"/>
    <cellStyle name="Normal 2 89" xfId="5918"/>
    <cellStyle name="Normal 2 9" xfId="5919"/>
    <cellStyle name="Normal 2 9 2" xfId="5920"/>
    <cellStyle name="Normal 2 9 2 2" xfId="5921"/>
    <cellStyle name="Normal 2 9 2 2 2" xfId="5922"/>
    <cellStyle name="Normal 2 90" xfId="5923"/>
    <cellStyle name="Normal 2 91" xfId="5924"/>
    <cellStyle name="Normal 2 92" xfId="5925"/>
    <cellStyle name="Normal 2 93" xfId="5926"/>
    <cellStyle name="Normal 2 94" xfId="5927"/>
    <cellStyle name="Normal 2 95" xfId="5928"/>
    <cellStyle name="Normal 2 96" xfId="5929"/>
    <cellStyle name="Normal 2 97" xfId="5930"/>
    <cellStyle name="Normal 2 98" xfId="5931"/>
    <cellStyle name="Normal 2 99" xfId="5932"/>
    <cellStyle name="Normal 2_Resultados" xfId="5933"/>
    <cellStyle name="Normal 20" xfId="5934"/>
    <cellStyle name="Normal 21" xfId="5935"/>
    <cellStyle name="Normal 22" xfId="5936"/>
    <cellStyle name="Normal 23" xfId="5937"/>
    <cellStyle name="Normal 23 2" xfId="5938"/>
    <cellStyle name="Normal 23 2 2" xfId="5939"/>
    <cellStyle name="Normal 23 2 2 2" xfId="5940"/>
    <cellStyle name="Normal 23 2 2 2 2" xfId="5941"/>
    <cellStyle name="Normal 23 2 2 2 2 2" xfId="5942"/>
    <cellStyle name="Normal 23 2 2 3" xfId="5943"/>
    <cellStyle name="Normal 23 2 2 4" xfId="5944"/>
    <cellStyle name="Normal 23 2 3" xfId="5945"/>
    <cellStyle name="Normal 23 2 3 2" xfId="5946"/>
    <cellStyle name="Normal 23 2 3 2 2" xfId="5947"/>
    <cellStyle name="Normal 23 2 4" xfId="5948"/>
    <cellStyle name="Normal 23 2 5" xfId="5949"/>
    <cellStyle name="Normal 23 2 6" xfId="5950"/>
    <cellStyle name="Normal 23 3" xfId="5951"/>
    <cellStyle name="Normal 23 4" xfId="5952"/>
    <cellStyle name="Normal 23 5" xfId="5953"/>
    <cellStyle name="Normal 23 6" xfId="5954"/>
    <cellStyle name="Normal 23 7" xfId="5955"/>
    <cellStyle name="Normal 23 8" xfId="5956"/>
    <cellStyle name="Normal 24" xfId="5957"/>
    <cellStyle name="Normal 24 2" xfId="5958"/>
    <cellStyle name="Normal 24 2 2" xfId="5959"/>
    <cellStyle name="Normal 24 3" xfId="5960"/>
    <cellStyle name="Normal 24 3 2" xfId="5961"/>
    <cellStyle name="Normal 24 4" xfId="5962"/>
    <cellStyle name="Normal 24 4 2" xfId="5963"/>
    <cellStyle name="Normal 24 5" xfId="5964"/>
    <cellStyle name="Normal 24 5 2" xfId="5965"/>
    <cellStyle name="Normal 24 6" xfId="5966"/>
    <cellStyle name="Normal 24 6 2" xfId="5967"/>
    <cellStyle name="Normal 24 7" xfId="5968"/>
    <cellStyle name="Normal 25" xfId="5969"/>
    <cellStyle name="Normal 25 2" xfId="5970"/>
    <cellStyle name="Normal 25 3" xfId="5971"/>
    <cellStyle name="Normal 25 4" xfId="5972"/>
    <cellStyle name="Normal 26" xfId="5973"/>
    <cellStyle name="Normal 27" xfId="5974"/>
    <cellStyle name="Normal 27 2" xfId="5975"/>
    <cellStyle name="Normal 28" xfId="5976"/>
    <cellStyle name="Normal 29" xfId="1101"/>
    <cellStyle name="Normal 3" xfId="5977"/>
    <cellStyle name="Normal 3 10" xfId="5978"/>
    <cellStyle name="Normal 3 11" xfId="5979"/>
    <cellStyle name="Normal 3 12" xfId="5980"/>
    <cellStyle name="Normal 3 13" xfId="5981"/>
    <cellStyle name="Normal 3 14" xfId="5982"/>
    <cellStyle name="Normal 3 15" xfId="5983"/>
    <cellStyle name="Normal 3 16" xfId="5984"/>
    <cellStyle name="Normal 3 17" xfId="5985"/>
    <cellStyle name="Normal 3 18" xfId="5986"/>
    <cellStyle name="Normal 3 19" xfId="5987"/>
    <cellStyle name="Normal 3 2" xfId="5988"/>
    <cellStyle name="Normal 3 2 10" xfId="5989"/>
    <cellStyle name="Normal 3 2 11" xfId="5990"/>
    <cellStyle name="Normal 3 2 12" xfId="5991"/>
    <cellStyle name="Normal 3 2 13" xfId="5992"/>
    <cellStyle name="Normal 3 2 14" xfId="5993"/>
    <cellStyle name="Normal 3 2 15" xfId="5994"/>
    <cellStyle name="Normal 3 2 16" xfId="5995"/>
    <cellStyle name="Normal 3 2 2" xfId="5996"/>
    <cellStyle name="Normal 3 2 2 2" xfId="5997"/>
    <cellStyle name="Normal 3 2 2 3" xfId="5998"/>
    <cellStyle name="Normal 3 2 2 4" xfId="5999"/>
    <cellStyle name="Normal 3 2 3" xfId="6000"/>
    <cellStyle name="Normal 3 2 3 2" xfId="6001"/>
    <cellStyle name="Normal 3 2 3 3" xfId="6002"/>
    <cellStyle name="Normal 3 2 4" xfId="6003"/>
    <cellStyle name="Normal 3 2 4 2" xfId="6004"/>
    <cellStyle name="Normal 3 2 4 3" xfId="6005"/>
    <cellStyle name="Normal 3 2 5" xfId="6006"/>
    <cellStyle name="Normal 3 2 6" xfId="6007"/>
    <cellStyle name="Normal 3 2 7" xfId="6008"/>
    <cellStyle name="Normal 3 2 8" xfId="6009"/>
    <cellStyle name="Normal 3 2 9" xfId="6010"/>
    <cellStyle name="Normal 3 20" xfId="6011"/>
    <cellStyle name="Normal 3 21" xfId="6012"/>
    <cellStyle name="Normal 3 3" xfId="6013"/>
    <cellStyle name="Normal 3 3 10" xfId="6014"/>
    <cellStyle name="Normal 3 3 2" xfId="6015"/>
    <cellStyle name="Normal 3 3 2 2" xfId="6016"/>
    <cellStyle name="Normal 3 3 2 3" xfId="6017"/>
    <cellStyle name="Normal 3 3 2 4" xfId="6018"/>
    <cellStyle name="Normal 3 3 3" xfId="6019"/>
    <cellStyle name="Normal 3 3 4" xfId="6020"/>
    <cellStyle name="Normal 3 3 5" xfId="6021"/>
    <cellStyle name="Normal 3 3 6" xfId="6022"/>
    <cellStyle name="Normal 3 3 7" xfId="6023"/>
    <cellStyle name="Normal 3 3 8" xfId="6024"/>
    <cellStyle name="Normal 3 3 9" xfId="6025"/>
    <cellStyle name="Normal 3 4" xfId="6026"/>
    <cellStyle name="Normal 3 4 2" xfId="6027"/>
    <cellStyle name="Normal 3 4 2 2" xfId="6028"/>
    <cellStyle name="Normal 3 4 3" xfId="6029"/>
    <cellStyle name="Normal 3 4 4" xfId="6030"/>
    <cellStyle name="Normal 3 4 5" xfId="6031"/>
    <cellStyle name="Normal 3 4 6" xfId="6032"/>
    <cellStyle name="Normal 3 4 7" xfId="6033"/>
    <cellStyle name="Normal 3 4 8" xfId="6034"/>
    <cellStyle name="Normal 3 5" xfId="6035"/>
    <cellStyle name="Normal 3 5 2" xfId="6036"/>
    <cellStyle name="Normal 3 5 3" xfId="6037"/>
    <cellStyle name="Normal 3 5 4" xfId="6038"/>
    <cellStyle name="Normal 3 6" xfId="6039"/>
    <cellStyle name="Normal 3 6 2" xfId="6040"/>
    <cellStyle name="Normal 3 6 3" xfId="6041"/>
    <cellStyle name="Normal 3 7" xfId="6042"/>
    <cellStyle name="Normal 3 7 2" xfId="6043"/>
    <cellStyle name="Normal 3 7 3" xfId="6044"/>
    <cellStyle name="Normal 3 8" xfId="6045"/>
    <cellStyle name="Normal 3 8 2" xfId="6046"/>
    <cellStyle name="Normal 3 8 2 2" xfId="6047"/>
    <cellStyle name="Normal 3 8 3" xfId="6048"/>
    <cellStyle name="Normal 3 8 4" xfId="6049"/>
    <cellStyle name="Normal 3 8 5" xfId="6050"/>
    <cellStyle name="Normal 3 9" xfId="6051"/>
    <cellStyle name="Normal 3 9 2" xfId="6052"/>
    <cellStyle name="Normal 3 9 3" xfId="6053"/>
    <cellStyle name="Normal 32 2" xfId="6054"/>
    <cellStyle name="Normal 32 2 2" xfId="6055"/>
    <cellStyle name="Normal 32 3" xfId="6056"/>
    <cellStyle name="Normal 32 3 2" xfId="6057"/>
    <cellStyle name="Normal 32 4" xfId="6058"/>
    <cellStyle name="Normal 32 4 2" xfId="6059"/>
    <cellStyle name="Normal 32 5" xfId="6060"/>
    <cellStyle name="Normal 32 5 2" xfId="6061"/>
    <cellStyle name="Normal 32 6" xfId="6062"/>
    <cellStyle name="Normal 32 6 2" xfId="6063"/>
    <cellStyle name="Normal 4" xfId="6064"/>
    <cellStyle name="Normal 4 10" xfId="6065"/>
    <cellStyle name="Normal 4 11" xfId="6066"/>
    <cellStyle name="Normal 4 12" xfId="6067"/>
    <cellStyle name="Normal 4 13" xfId="6068"/>
    <cellStyle name="Normal 4 14" xfId="6069"/>
    <cellStyle name="Normal 4 15" xfId="6070"/>
    <cellStyle name="Normal 4 2" xfId="6071"/>
    <cellStyle name="Normal 4 2 10" xfId="6072"/>
    <cellStyle name="Normal 4 2 11" xfId="6073"/>
    <cellStyle name="Normal 4 2 12" xfId="6074"/>
    <cellStyle name="Normal 4 2 13" xfId="6075"/>
    <cellStyle name="Normal 4 2 14" xfId="6076"/>
    <cellStyle name="Normal 4 2 15" xfId="6077"/>
    <cellStyle name="Normal 4 2 16" xfId="6078"/>
    <cellStyle name="Normal 4 2 17" xfId="6079"/>
    <cellStyle name="Normal 4 2 18" xfId="6080"/>
    <cellStyle name="Normal 4 2 19" xfId="6081"/>
    <cellStyle name="Normal 4 2 2" xfId="6082"/>
    <cellStyle name="Normal 4 2 2 2" xfId="6083"/>
    <cellStyle name="Normal 4 2 2 2 2" xfId="6084"/>
    <cellStyle name="Normal 4 2 2 2 3" xfId="6085"/>
    <cellStyle name="Normal 4 2 2 2 4" xfId="6086"/>
    <cellStyle name="Normal 4 2 2 2 5" xfId="6087"/>
    <cellStyle name="Normal 4 2 2 3" xfId="6088"/>
    <cellStyle name="Normal 4 2 2 4" xfId="6089"/>
    <cellStyle name="Normal 4 2 2 5" xfId="6090"/>
    <cellStyle name="Normal 4 2 2 6" xfId="6091"/>
    <cellStyle name="Normal 4 2 20" xfId="6092"/>
    <cellStyle name="Normal 4 2 21" xfId="6093"/>
    <cellStyle name="Normal 4 2 22" xfId="6094"/>
    <cellStyle name="Normal 4 2 23" xfId="6095"/>
    <cellStyle name="Normal 4 2 24" xfId="6096"/>
    <cellStyle name="Normal 4 2 25" xfId="6097"/>
    <cellStyle name="Normal 4 2 26" xfId="6098"/>
    <cellStyle name="Normal 4 2 27" xfId="981"/>
    <cellStyle name="Normal 4 2 3" xfId="6099"/>
    <cellStyle name="Normal 4 2 4" xfId="6100"/>
    <cellStyle name="Normal 4 2 5" xfId="6101"/>
    <cellStyle name="Normal 4 2 6" xfId="6102"/>
    <cellStyle name="Normal 4 2 7" xfId="6103"/>
    <cellStyle name="Normal 4 2 8" xfId="6104"/>
    <cellStyle name="Normal 4 2 9" xfId="6105"/>
    <cellStyle name="Normal 4 3" xfId="6106"/>
    <cellStyle name="Normal 4 3 10" xfId="6107"/>
    <cellStyle name="Normal 4 3 11" xfId="6108"/>
    <cellStyle name="Normal 4 3 12" xfId="6109"/>
    <cellStyle name="Normal 4 3 13" xfId="6110"/>
    <cellStyle name="Normal 4 3 14" xfId="6111"/>
    <cellStyle name="Normal 4 3 2" xfId="6112"/>
    <cellStyle name="Normal 4 3 3" xfId="6113"/>
    <cellStyle name="Normal 4 3 4" xfId="6114"/>
    <cellStyle name="Normal 4 3 5" xfId="6115"/>
    <cellStyle name="Normal 4 3 6" xfId="6116"/>
    <cellStyle name="Normal 4 3 7" xfId="6117"/>
    <cellStyle name="Normal 4 3 8" xfId="6118"/>
    <cellStyle name="Normal 4 3 9" xfId="6119"/>
    <cellStyle name="Normal 4 4" xfId="6120"/>
    <cellStyle name="Normal 4 4 10" xfId="6121"/>
    <cellStyle name="Normal 4 4 11" xfId="6122"/>
    <cellStyle name="Normal 4 4 12" xfId="6123"/>
    <cellStyle name="Normal 4 4 13" xfId="6124"/>
    <cellStyle name="Normal 4 4 2" xfId="6125"/>
    <cellStyle name="Normal 4 4 2 2" xfId="6126"/>
    <cellStyle name="Normal 4 4 3" xfId="6127"/>
    <cellStyle name="Normal 4 4 4" xfId="6128"/>
    <cellStyle name="Normal 4 4 5" xfId="6129"/>
    <cellStyle name="Normal 4 4 6" xfId="6130"/>
    <cellStyle name="Normal 4 4 7" xfId="6131"/>
    <cellStyle name="Normal 4 4 8" xfId="6132"/>
    <cellStyle name="Normal 4 4 9" xfId="6133"/>
    <cellStyle name="Normal 4 5" xfId="6134"/>
    <cellStyle name="Normal 4 5 10" xfId="6135"/>
    <cellStyle name="Normal 4 5 11" xfId="6136"/>
    <cellStyle name="Normal 4 5 12" xfId="6137"/>
    <cellStyle name="Normal 4 5 13" xfId="6138"/>
    <cellStyle name="Normal 4 5 2" xfId="6139"/>
    <cellStyle name="Normal 4 5 2 2" xfId="6140"/>
    <cellStyle name="Normal 4 5 2 3" xfId="6141"/>
    <cellStyle name="Normal 4 5 3" xfId="6142"/>
    <cellStyle name="Normal 4 5 3 2" xfId="6143"/>
    <cellStyle name="Normal 4 5 4" xfId="6144"/>
    <cellStyle name="Normal 4 5 4 2" xfId="6145"/>
    <cellStyle name="Normal 4 5 5" xfId="6146"/>
    <cellStyle name="Normal 4 5 5 2" xfId="6147"/>
    <cellStyle name="Normal 4 5 6" xfId="6148"/>
    <cellStyle name="Normal 4 5 6 2" xfId="6149"/>
    <cellStyle name="Normal 4 5 7" xfId="6150"/>
    <cellStyle name="Normal 4 5 7 2" xfId="6151"/>
    <cellStyle name="Normal 4 5 8" xfId="6152"/>
    <cellStyle name="Normal 4 5 8 2" xfId="6153"/>
    <cellStyle name="Normal 4 5 9" xfId="6154"/>
    <cellStyle name="Normal 4 5 9 2" xfId="6155"/>
    <cellStyle name="Normal 4 6" xfId="6156"/>
    <cellStyle name="Normal 4 6 2" xfId="6157"/>
    <cellStyle name="Normal 4 7" xfId="6158"/>
    <cellStyle name="Normal 4 8" xfId="6159"/>
    <cellStyle name="Normal 4 9" xfId="6160"/>
    <cellStyle name="Normal 5" xfId="6161"/>
    <cellStyle name="Normal 5 10" xfId="6162"/>
    <cellStyle name="Normal 5 11" xfId="6163"/>
    <cellStyle name="Normal 5 12" xfId="6164"/>
    <cellStyle name="Normal 5 13" xfId="6165"/>
    <cellStyle name="Normal 5 14" xfId="6166"/>
    <cellStyle name="Normal 5 15" xfId="6167"/>
    <cellStyle name="Normal 5 16" xfId="6168"/>
    <cellStyle name="Normal 5 17" xfId="6169"/>
    <cellStyle name="Normal 5 2" xfId="6170"/>
    <cellStyle name="Normal 5 2 10" xfId="6171"/>
    <cellStyle name="Normal 5 2 2" xfId="6172"/>
    <cellStyle name="Normal 5 2 2 2" xfId="6173"/>
    <cellStyle name="Normal 5 2 2 3" xfId="6174"/>
    <cellStyle name="Normal 5 2 3" xfId="6175"/>
    <cellStyle name="Normal 5 2 3 2" xfId="6176"/>
    <cellStyle name="Normal 5 2 4" xfId="6177"/>
    <cellStyle name="Normal 5 2 5" xfId="6178"/>
    <cellStyle name="Normal 5 2 6" xfId="6179"/>
    <cellStyle name="Normal 5 2 7" xfId="6180"/>
    <cellStyle name="Normal 5 2 8" xfId="6181"/>
    <cellStyle name="Normal 5 2 9" xfId="6182"/>
    <cellStyle name="Normal 5 3" xfId="6183"/>
    <cellStyle name="Normal 5 3 2" xfId="6184"/>
    <cellStyle name="Normal 5 3 2 2" xfId="6185"/>
    <cellStyle name="Normal 5 3 2 3" xfId="6186"/>
    <cellStyle name="Normal 5 4" xfId="6187"/>
    <cellStyle name="Normal 5 4 2" xfId="6188"/>
    <cellStyle name="Normal 5 4 2 2" xfId="6189"/>
    <cellStyle name="Normal 5 4 2 3" xfId="6190"/>
    <cellStyle name="Normal 5 5" xfId="6191"/>
    <cellStyle name="Normal 5 5 2" xfId="6192"/>
    <cellStyle name="Normal 5 5 2 2" xfId="6193"/>
    <cellStyle name="Normal 5 5 2 3" xfId="6194"/>
    <cellStyle name="Normal 5 6" xfId="6195"/>
    <cellStyle name="Normal 5 6 2" xfId="6196"/>
    <cellStyle name="Normal 5 6 2 2" xfId="6197"/>
    <cellStyle name="Normal 5 6 2 3" xfId="6198"/>
    <cellStyle name="Normal 5 7" xfId="6199"/>
    <cellStyle name="Normal 5 7 2" xfId="6200"/>
    <cellStyle name="Normal 5 7 2 2" xfId="6201"/>
    <cellStyle name="Normal 5 7 2 3" xfId="6202"/>
    <cellStyle name="Normal 5 7 2 4" xfId="6203"/>
    <cellStyle name="Normal 5 8" xfId="6204"/>
    <cellStyle name="Normal 5 8 2" xfId="6205"/>
    <cellStyle name="Normal 5 8 2 10" xfId="6206"/>
    <cellStyle name="Normal 5 8 2 2" xfId="6207"/>
    <cellStyle name="Normal 5 8 2 2 2" xfId="6208"/>
    <cellStyle name="Normal 5 8 2 3" xfId="6209"/>
    <cellStyle name="Normal 5 8 2 4" xfId="6210"/>
    <cellStyle name="Normal 5 8 2 5" xfId="6211"/>
    <cellStyle name="Normal 5 8 2 6" xfId="6212"/>
    <cellStyle name="Normal 5 8 2 7" xfId="6213"/>
    <cellStyle name="Normal 5 8 2 8" xfId="6214"/>
    <cellStyle name="Normal 5 8 2 9" xfId="6215"/>
    <cellStyle name="Normal 5 8 3" xfId="6216"/>
    <cellStyle name="Normal 5 9" xfId="6217"/>
    <cellStyle name="Normal 5 9 2" xfId="6218"/>
    <cellStyle name="Normal 6" xfId="6219"/>
    <cellStyle name="Normal 6 10" xfId="6220"/>
    <cellStyle name="Normal 6 11" xfId="6221"/>
    <cellStyle name="Normal 6 12" xfId="6222"/>
    <cellStyle name="Normal 6 13" xfId="6223"/>
    <cellStyle name="Normal 6 2" xfId="6224"/>
    <cellStyle name="Normal 6 2 2" xfId="6225"/>
    <cellStyle name="Normal 6 2 2 2" xfId="6226"/>
    <cellStyle name="Normal 6 2 2 3" xfId="6227"/>
    <cellStyle name="Normal 6 2 2 4" xfId="6228"/>
    <cellStyle name="Normal 6 3" xfId="6229"/>
    <cellStyle name="Normal 6 3 2" xfId="6230"/>
    <cellStyle name="Normal 6 3 2 2" xfId="6231"/>
    <cellStyle name="Normal 6 3 2 3" xfId="6232"/>
    <cellStyle name="Normal 6 3 3" xfId="6233"/>
    <cellStyle name="Normal 6 4" xfId="6234"/>
    <cellStyle name="Normal 6 4 2" xfId="6235"/>
    <cellStyle name="Normal 6 4 2 2" xfId="6236"/>
    <cellStyle name="Normal 6 4 2 3" xfId="6237"/>
    <cellStyle name="Normal 6 5" xfId="6238"/>
    <cellStyle name="Normal 6 5 2" xfId="6239"/>
    <cellStyle name="Normal 6 5 2 2" xfId="6240"/>
    <cellStyle name="Normal 6 5 2 3" xfId="6241"/>
    <cellStyle name="Normal 6 6" xfId="6242"/>
    <cellStyle name="Normal 6 6 2" xfId="6243"/>
    <cellStyle name="Normal 6 6 2 2" xfId="6244"/>
    <cellStyle name="Normal 6 6 2 3" xfId="6245"/>
    <cellStyle name="Normal 6 7" xfId="6246"/>
    <cellStyle name="Normal 6 7 2" xfId="6247"/>
    <cellStyle name="Normal 6 7 2 2" xfId="6248"/>
    <cellStyle name="Normal 6 7 2 3" xfId="6249"/>
    <cellStyle name="Normal 6 8" xfId="6250"/>
    <cellStyle name="Normal 6 8 2" xfId="6251"/>
    <cellStyle name="Normal 6 8 3" xfId="6252"/>
    <cellStyle name="Normal 6 9" xfId="6253"/>
    <cellStyle name="Normal 67" xfId="6254"/>
    <cellStyle name="Normal 67 2" xfId="6255"/>
    <cellStyle name="Normal 7" xfId="6256"/>
    <cellStyle name="Normal 7 10" xfId="6257"/>
    <cellStyle name="Normal 7 10 2" xfId="6258"/>
    <cellStyle name="Normal 7 11" xfId="6259"/>
    <cellStyle name="Normal 7 12" xfId="6260"/>
    <cellStyle name="Normal 7 13" xfId="6261"/>
    <cellStyle name="Normal 7 14" xfId="6262"/>
    <cellStyle name="Normal 7 2" xfId="6263"/>
    <cellStyle name="Normal 7 2 2" xfId="6264"/>
    <cellStyle name="Normal 7 2 3" xfId="6265"/>
    <cellStyle name="Normal 7 3" xfId="6266"/>
    <cellStyle name="Normal 7 3 2" xfId="6267"/>
    <cellStyle name="Normal 7 4" xfId="6268"/>
    <cellStyle name="Normal 7 5" xfId="6269"/>
    <cellStyle name="Normal 7 6" xfId="6270"/>
    <cellStyle name="Normal 7 7" xfId="6271"/>
    <cellStyle name="Normal 7 8" xfId="6272"/>
    <cellStyle name="Normal 7 9" xfId="6273"/>
    <cellStyle name="Normal 77" xfId="6274"/>
    <cellStyle name="Normal 77 2" xfId="6275"/>
    <cellStyle name="Normal 8" xfId="6276"/>
    <cellStyle name="Normal 8 10" xfId="6277"/>
    <cellStyle name="Normal 8 11" xfId="6278"/>
    <cellStyle name="Normal 8 12" xfId="6279"/>
    <cellStyle name="Normal 8 13" xfId="6280"/>
    <cellStyle name="Normal 8 14" xfId="6281"/>
    <cellStyle name="Normal 8 15" xfId="6282"/>
    <cellStyle name="Normal 8 16" xfId="6283"/>
    <cellStyle name="Normal 8 2" xfId="6284"/>
    <cellStyle name="Normal 8 2 2" xfId="6285"/>
    <cellStyle name="Normal 8 3" xfId="6286"/>
    <cellStyle name="Normal 8 4" xfId="6287"/>
    <cellStyle name="Normal 8 5" xfId="6288"/>
    <cellStyle name="Normal 8 6" xfId="6289"/>
    <cellStyle name="Normal 8 7" xfId="6290"/>
    <cellStyle name="Normal 8 8" xfId="6291"/>
    <cellStyle name="Normal 8 9" xfId="6292"/>
    <cellStyle name="Normal 82" xfId="6293"/>
    <cellStyle name="Normal 82 2" xfId="6294"/>
    <cellStyle name="Normal 9" xfId="6295"/>
    <cellStyle name="Normal 9 10" xfId="6296"/>
    <cellStyle name="Normal 9 11" xfId="6297"/>
    <cellStyle name="Normal 9 12" xfId="6298"/>
    <cellStyle name="Normal 9 2" xfId="6299"/>
    <cellStyle name="Normal 9 2 2" xfId="6300"/>
    <cellStyle name="Normal 9 3" xfId="6301"/>
    <cellStyle name="Normal 9 4" xfId="6302"/>
    <cellStyle name="Normal 9 4 2" xfId="6303"/>
    <cellStyle name="Normal 9 4 3" xfId="6304"/>
    <cellStyle name="Normal 9 4 4" xfId="6305"/>
    <cellStyle name="Normal 9 4 5" xfId="6306"/>
    <cellStyle name="Normal 9 4 6" xfId="6307"/>
    <cellStyle name="Normal 9 5" xfId="6308"/>
    <cellStyle name="Normal 9 6" xfId="6309"/>
    <cellStyle name="Normal 9 7" xfId="6310"/>
    <cellStyle name="Normal 9 8" xfId="6311"/>
    <cellStyle name="Normal 9 9" xfId="6312"/>
    <cellStyle name="Normal_Estado de Resultados USA GAAP 200309 Final_FECU_fuel" xfId="6313"/>
    <cellStyle name="Nota 2" xfId="6314"/>
    <cellStyle name="Nota 2 2" xfId="6315"/>
    <cellStyle name="Nota 2 3" xfId="6316"/>
    <cellStyle name="Nota 2 4" xfId="6317"/>
    <cellStyle name="Notas 10" xfId="6318"/>
    <cellStyle name="Notas 11" xfId="6319"/>
    <cellStyle name="Notas 12" xfId="6320"/>
    <cellStyle name="Notas 13" xfId="6321"/>
    <cellStyle name="Notas 2" xfId="6322"/>
    <cellStyle name="Notas 2 10" xfId="6323"/>
    <cellStyle name="Notas 2 11" xfId="6324"/>
    <cellStyle name="Notas 2 12" xfId="6325"/>
    <cellStyle name="Notas 2 13" xfId="6326"/>
    <cellStyle name="Notas 2 14" xfId="6327"/>
    <cellStyle name="Notas 2 14 2" xfId="6328"/>
    <cellStyle name="Notas 2 15" xfId="6329"/>
    <cellStyle name="Notas 2 16" xfId="6330"/>
    <cellStyle name="Notas 2 2" xfId="6331"/>
    <cellStyle name="Notas 2 2 2" xfId="6332"/>
    <cellStyle name="Notas 2 2 2 2" xfId="6333"/>
    <cellStyle name="Notas 2 2 3" xfId="6334"/>
    <cellStyle name="Notas 2 2 3 2" xfId="6335"/>
    <cellStyle name="Notas 2 2 4" xfId="6336"/>
    <cellStyle name="Notas 2 3" xfId="6337"/>
    <cellStyle name="Notas 2 3 2" xfId="6338"/>
    <cellStyle name="Notas 2 3 2 2" xfId="6339"/>
    <cellStyle name="Notas 2 3 2 2 2" xfId="6340"/>
    <cellStyle name="Notas 2 3 2 2 2 2" xfId="6341"/>
    <cellStyle name="Notas 2 3 2 3" xfId="6342"/>
    <cellStyle name="Notas 2 3 2 4" xfId="6343"/>
    <cellStyle name="Notas 2 3 3" xfId="6344"/>
    <cellStyle name="Notas 2 3 3 2" xfId="6345"/>
    <cellStyle name="Notas 2 3 3 2 2" xfId="6346"/>
    <cellStyle name="Notas 2 3 4" xfId="6347"/>
    <cellStyle name="Notas 2 3 5" xfId="6348"/>
    <cellStyle name="Notas 2 4" xfId="6349"/>
    <cellStyle name="Notas 2 4 2" xfId="6350"/>
    <cellStyle name="Notas 2 5" xfId="6351"/>
    <cellStyle name="Notas 2 6" xfId="6352"/>
    <cellStyle name="Notas 2 7" xfId="6353"/>
    <cellStyle name="Notas 2 8" xfId="6354"/>
    <cellStyle name="Notas 2 9" xfId="6355"/>
    <cellStyle name="Notas 2 9 2" xfId="6356"/>
    <cellStyle name="Notas 2 9 2 2" xfId="6357"/>
    <cellStyle name="Notas 3" xfId="6358"/>
    <cellStyle name="Notas 3 2" xfId="6359"/>
    <cellStyle name="Notas 3 2 2" xfId="6360"/>
    <cellStyle name="Notas 3 3" xfId="6361"/>
    <cellStyle name="Notas 3 4" xfId="6362"/>
    <cellStyle name="Notas 3 5" xfId="6363"/>
    <cellStyle name="Notas 4" xfId="6364"/>
    <cellStyle name="Notas 5" xfId="6365"/>
    <cellStyle name="Notas 6" xfId="6366"/>
    <cellStyle name="Notas 7" xfId="6367"/>
    <cellStyle name="Notas 8" xfId="6368"/>
    <cellStyle name="Notas 9" xfId="6369"/>
    <cellStyle name="Note" xfId="6370" builtinId="10" customBuiltin="1"/>
    <cellStyle name="Note 2" xfId="6371"/>
    <cellStyle name="Note 3" xfId="6372"/>
    <cellStyle name="Note 4" xfId="6373"/>
    <cellStyle name="Note 5" xfId="6374"/>
    <cellStyle name="Notes" xfId="6375"/>
    <cellStyle name="Notes 2" xfId="6376"/>
    <cellStyle name="Output" xfId="7142"/>
    <cellStyle name="Output 2" xfId="6377"/>
    <cellStyle name="Output 3" xfId="6378"/>
    <cellStyle name="Output 4" xfId="6379"/>
    <cellStyle name="Output 5" xfId="6380"/>
    <cellStyle name="Output 6" xfId="6381"/>
    <cellStyle name="pb_table_format_bottomonly" xfId="6382"/>
    <cellStyle name="Percent 2" xfId="8447"/>
    <cellStyle name="Percent 3" xfId="8451"/>
    <cellStyle name="Porcentagem 2" xfId="6383"/>
    <cellStyle name="Porcentagem 2 2" xfId="6384"/>
    <cellStyle name="Porcentagem 2 3" xfId="6385"/>
    <cellStyle name="Porcentagem 2 4" xfId="6386"/>
    <cellStyle name="Porcentagem 3" xfId="6387"/>
    <cellStyle name="Porcentagem 3 2" xfId="6388"/>
    <cellStyle name="Porcentaje 10" xfId="6389"/>
    <cellStyle name="Porcentaje 11" xfId="6390"/>
    <cellStyle name="Porcentaje 12" xfId="6391"/>
    <cellStyle name="Porcentaje 13" xfId="6392"/>
    <cellStyle name="Porcentaje 14" xfId="6393"/>
    <cellStyle name="Porcentaje 15" xfId="6394"/>
    <cellStyle name="Porcentaje 16" xfId="6395"/>
    <cellStyle name="Porcentaje 17" xfId="6396"/>
    <cellStyle name="Porcentaje 18" xfId="6397"/>
    <cellStyle name="Porcentaje 19" xfId="6398"/>
    <cellStyle name="Porcentaje 2" xfId="6399"/>
    <cellStyle name="Porcentaje 2 2" xfId="6400"/>
    <cellStyle name="Porcentaje 2 2 2" xfId="6401"/>
    <cellStyle name="Porcentaje 2 2 2 2" xfId="6402"/>
    <cellStyle name="Porcentaje 2 2 2 3" xfId="6403"/>
    <cellStyle name="Porcentaje 2 2 3" xfId="6404"/>
    <cellStyle name="Porcentaje 2 2 4" xfId="6405"/>
    <cellStyle name="Porcentaje 2 2 5" xfId="6406"/>
    <cellStyle name="Porcentaje 2 2 6" xfId="6407"/>
    <cellStyle name="Porcentaje 2 2 7" xfId="6408"/>
    <cellStyle name="Porcentaje 2 2 8" xfId="6409"/>
    <cellStyle name="Porcentaje 2 3" xfId="6410"/>
    <cellStyle name="Porcentaje 2 4" xfId="6411"/>
    <cellStyle name="Porcentaje 2 4 2" xfId="6412"/>
    <cellStyle name="Porcentaje 2 4 3" xfId="6413"/>
    <cellStyle name="Porcentaje 2 5" xfId="6414"/>
    <cellStyle name="Porcentaje 2 5 2" xfId="6415"/>
    <cellStyle name="Porcentaje 2 6" xfId="6416"/>
    <cellStyle name="Porcentaje 2 7" xfId="6417"/>
    <cellStyle name="Porcentaje 2 8" xfId="8448"/>
    <cellStyle name="Porcentaje 3" xfId="6418"/>
    <cellStyle name="Porcentaje 3 2" xfId="6419"/>
    <cellStyle name="Porcentaje 3 2 2" xfId="6420"/>
    <cellStyle name="Porcentaje 3 2 2 2" xfId="6421"/>
    <cellStyle name="Porcentaje 3 2 3" xfId="6422"/>
    <cellStyle name="Porcentaje 3 2 4" xfId="6423"/>
    <cellStyle name="Porcentaje 3 3" xfId="6424"/>
    <cellStyle name="Porcentaje 3 3 2" xfId="6425"/>
    <cellStyle name="Porcentaje 3 4" xfId="6426"/>
    <cellStyle name="Porcentaje 3 5" xfId="6427"/>
    <cellStyle name="Porcentaje 4" xfId="6428"/>
    <cellStyle name="Porcentaje 4 2" xfId="6429"/>
    <cellStyle name="Porcentaje 4 2 2" xfId="6430"/>
    <cellStyle name="Porcentaje 4 2 2 2" xfId="6431"/>
    <cellStyle name="Porcentaje 4 2 3" xfId="6432"/>
    <cellStyle name="Porcentaje 4 2 4" xfId="6433"/>
    <cellStyle name="Porcentaje 4 3" xfId="6434"/>
    <cellStyle name="Porcentaje 4 3 2" xfId="6435"/>
    <cellStyle name="Porcentaje 4 4" xfId="6436"/>
    <cellStyle name="Porcentaje 4 5" xfId="6437"/>
    <cellStyle name="Porcentaje 5" xfId="6438"/>
    <cellStyle name="Porcentaje 5 2" xfId="6439"/>
    <cellStyle name="Porcentaje 5 2 2" xfId="6440"/>
    <cellStyle name="Porcentaje 5 3" xfId="6441"/>
    <cellStyle name="Porcentaje 5 3 2" xfId="6442"/>
    <cellStyle name="Porcentaje 5 4" xfId="6443"/>
    <cellStyle name="Porcentaje 6" xfId="6444"/>
    <cellStyle name="Porcentaje 6 2" xfId="6445"/>
    <cellStyle name="Porcentaje 6 3" xfId="6446"/>
    <cellStyle name="Porcentaje 6 4" xfId="6447"/>
    <cellStyle name="Porcentaje 7" xfId="6448"/>
    <cellStyle name="Porcentaje 7 2" xfId="6449"/>
    <cellStyle name="Porcentaje 7 3" xfId="6450"/>
    <cellStyle name="Porcentaje 7 4" xfId="6451"/>
    <cellStyle name="Porcentaje 8" xfId="6452"/>
    <cellStyle name="Porcentaje 8 2" xfId="6453"/>
    <cellStyle name="Porcentaje 8 3" xfId="6454"/>
    <cellStyle name="Porcentaje 8 4" xfId="6455"/>
    <cellStyle name="Porcentaje 9" xfId="6456"/>
    <cellStyle name="Porcentual 10" xfId="6457"/>
    <cellStyle name="Porcentual 10 10" xfId="6458"/>
    <cellStyle name="Porcentual 10 11" xfId="6459"/>
    <cellStyle name="Porcentual 10 12" xfId="6460"/>
    <cellStyle name="Porcentual 10 13" xfId="6461"/>
    <cellStyle name="Porcentual 10 14" xfId="6462"/>
    <cellStyle name="Porcentual 10 15" xfId="6463"/>
    <cellStyle name="Porcentual 10 16" xfId="6464"/>
    <cellStyle name="Porcentual 10 17" xfId="6465"/>
    <cellStyle name="Porcentual 10 18" xfId="6466"/>
    <cellStyle name="Porcentual 10 19" xfId="6467"/>
    <cellStyle name="Porcentual 10 2" xfId="6468"/>
    <cellStyle name="Porcentual 10 2 10" xfId="6469"/>
    <cellStyle name="Porcentual 10 2 2" xfId="6470"/>
    <cellStyle name="Porcentual 10 2 3" xfId="6471"/>
    <cellStyle name="Porcentual 10 2 4" xfId="6472"/>
    <cellStyle name="Porcentual 10 2 5" xfId="6473"/>
    <cellStyle name="Porcentual 10 2 6" xfId="6474"/>
    <cellStyle name="Porcentual 10 2 7" xfId="6475"/>
    <cellStyle name="Porcentual 10 2 8" xfId="6476"/>
    <cellStyle name="Porcentual 10 2 9" xfId="6477"/>
    <cellStyle name="Porcentual 10 20" xfId="6478"/>
    <cellStyle name="Porcentual 10 21" xfId="6479"/>
    <cellStyle name="Porcentual 10 22" xfId="6480"/>
    <cellStyle name="Porcentual 10 23" xfId="6481"/>
    <cellStyle name="Porcentual 10 3" xfId="6482"/>
    <cellStyle name="Porcentual 10 4" xfId="6483"/>
    <cellStyle name="Porcentual 10 5" xfId="6484"/>
    <cellStyle name="Porcentual 10 6" xfId="6485"/>
    <cellStyle name="Porcentual 10 7" xfId="6486"/>
    <cellStyle name="Porcentual 10 8" xfId="6487"/>
    <cellStyle name="Porcentual 10 9" xfId="6488"/>
    <cellStyle name="Porcentual 11" xfId="6489"/>
    <cellStyle name="Porcentual 11 10" xfId="6490"/>
    <cellStyle name="Porcentual 11 11" xfId="6491"/>
    <cellStyle name="Porcentual 11 12" xfId="6492"/>
    <cellStyle name="Porcentual 11 13" xfId="6493"/>
    <cellStyle name="Porcentual 11 14" xfId="6494"/>
    <cellStyle name="Porcentual 11 15" xfId="6495"/>
    <cellStyle name="Porcentual 11 16" xfId="6496"/>
    <cellStyle name="Porcentual 11 17" xfId="6497"/>
    <cellStyle name="Porcentual 11 2" xfId="6498"/>
    <cellStyle name="Porcentual 11 3" xfId="6499"/>
    <cellStyle name="Porcentual 11 4" xfId="6500"/>
    <cellStyle name="Porcentual 11 5" xfId="6501"/>
    <cellStyle name="Porcentual 11 6" xfId="6502"/>
    <cellStyle name="Porcentual 11 7" xfId="6503"/>
    <cellStyle name="Porcentual 11 8" xfId="6504"/>
    <cellStyle name="Porcentual 11 9" xfId="6505"/>
    <cellStyle name="Porcentual 12" xfId="6506"/>
    <cellStyle name="Porcentual 12 10" xfId="6507"/>
    <cellStyle name="Porcentual 12 11" xfId="6508"/>
    <cellStyle name="Porcentual 12 12" xfId="6509"/>
    <cellStyle name="Porcentual 12 13" xfId="6510"/>
    <cellStyle name="Porcentual 12 14" xfId="6511"/>
    <cellStyle name="Porcentual 12 15" xfId="6512"/>
    <cellStyle name="Porcentual 12 16" xfId="6513"/>
    <cellStyle name="Porcentual 12 17" xfId="6514"/>
    <cellStyle name="Porcentual 12 2" xfId="6515"/>
    <cellStyle name="Porcentual 12 3" xfId="6516"/>
    <cellStyle name="Porcentual 12 4" xfId="6517"/>
    <cellStyle name="Porcentual 12 5" xfId="6518"/>
    <cellStyle name="Porcentual 12 6" xfId="6519"/>
    <cellStyle name="Porcentual 12 7" xfId="6520"/>
    <cellStyle name="Porcentual 12 8" xfId="6521"/>
    <cellStyle name="Porcentual 12 9" xfId="6522"/>
    <cellStyle name="Porcentual 13" xfId="6523"/>
    <cellStyle name="Porcentual 14" xfId="6524"/>
    <cellStyle name="Porcentual 14 10" xfId="6525"/>
    <cellStyle name="Porcentual 14 11" xfId="6526"/>
    <cellStyle name="Porcentual 14 12" xfId="6527"/>
    <cellStyle name="Porcentual 14 12 2" xfId="6528"/>
    <cellStyle name="Porcentual 14 12 2 2" xfId="6529"/>
    <cellStyle name="Porcentual 14 13" xfId="6530"/>
    <cellStyle name="Porcentual 14 14" xfId="6531"/>
    <cellStyle name="Porcentual 14 15" xfId="6532"/>
    <cellStyle name="Porcentual 14 16" xfId="6533"/>
    <cellStyle name="Porcentual 14 2" xfId="6534"/>
    <cellStyle name="Porcentual 14 3" xfId="6535"/>
    <cellStyle name="Porcentual 14 4" xfId="6536"/>
    <cellStyle name="Porcentual 14 5" xfId="6537"/>
    <cellStyle name="Porcentual 14 6" xfId="6538"/>
    <cellStyle name="Porcentual 14 7" xfId="6539"/>
    <cellStyle name="Porcentual 14 8" xfId="6540"/>
    <cellStyle name="Porcentual 14 9" xfId="6541"/>
    <cellStyle name="Porcentual 15" xfId="6542"/>
    <cellStyle name="Porcentual 15 10" xfId="6543"/>
    <cellStyle name="Porcentual 15 11" xfId="6544"/>
    <cellStyle name="Porcentual 15 12" xfId="6545"/>
    <cellStyle name="Porcentual 15 12 2" xfId="6546"/>
    <cellStyle name="Porcentual 15 12 2 2" xfId="6547"/>
    <cellStyle name="Porcentual 15 13" xfId="6548"/>
    <cellStyle name="Porcentual 15 14" xfId="6549"/>
    <cellStyle name="Porcentual 15 15" xfId="6550"/>
    <cellStyle name="Porcentual 15 16" xfId="6551"/>
    <cellStyle name="Porcentual 15 2" xfId="6552"/>
    <cellStyle name="Porcentual 15 3" xfId="6553"/>
    <cellStyle name="Porcentual 15 4" xfId="6554"/>
    <cellStyle name="Porcentual 15 5" xfId="6555"/>
    <cellStyle name="Porcentual 15 6" xfId="6556"/>
    <cellStyle name="Porcentual 15 7" xfId="6557"/>
    <cellStyle name="Porcentual 15 8" xfId="6558"/>
    <cellStyle name="Porcentual 15 9" xfId="6559"/>
    <cellStyle name="Porcentual 16" xfId="6560"/>
    <cellStyle name="Porcentual 16 10" xfId="6561"/>
    <cellStyle name="Porcentual 16 11" xfId="6562"/>
    <cellStyle name="Porcentual 16 12" xfId="6563"/>
    <cellStyle name="Porcentual 16 12 2" xfId="6564"/>
    <cellStyle name="Porcentual 16 12 2 2" xfId="6565"/>
    <cellStyle name="Porcentual 16 13" xfId="6566"/>
    <cellStyle name="Porcentual 16 14" xfId="6567"/>
    <cellStyle name="Porcentual 16 15" xfId="6568"/>
    <cellStyle name="Porcentual 16 16" xfId="6569"/>
    <cellStyle name="Porcentual 16 2" xfId="6570"/>
    <cellStyle name="Porcentual 16 3" xfId="6571"/>
    <cellStyle name="Porcentual 16 4" xfId="6572"/>
    <cellStyle name="Porcentual 16 5" xfId="6573"/>
    <cellStyle name="Porcentual 16 6" xfId="6574"/>
    <cellStyle name="Porcentual 16 7" xfId="6575"/>
    <cellStyle name="Porcentual 16 8" xfId="6576"/>
    <cellStyle name="Porcentual 16 9" xfId="6577"/>
    <cellStyle name="Porcentual 2" xfId="6578"/>
    <cellStyle name="Porcentual 2 10" xfId="6579"/>
    <cellStyle name="Porcentual 2 10 2" xfId="6580"/>
    <cellStyle name="Porcentual 2 10 3" xfId="6581"/>
    <cellStyle name="Porcentual 2 100" xfId="6582"/>
    <cellStyle name="Porcentual 2 100 2" xfId="6583"/>
    <cellStyle name="Porcentual 2 101" xfId="6584"/>
    <cellStyle name="Porcentual 2 101 2" xfId="6585"/>
    <cellStyle name="Porcentual 2 102" xfId="6586"/>
    <cellStyle name="Porcentual 2 102 2" xfId="6587"/>
    <cellStyle name="Porcentual 2 103" xfId="6588"/>
    <cellStyle name="Porcentual 2 103 2" xfId="6589"/>
    <cellStyle name="Porcentual 2 104" xfId="6590"/>
    <cellStyle name="Porcentual 2 104 2" xfId="6591"/>
    <cellStyle name="Porcentual 2 105" xfId="6592"/>
    <cellStyle name="Porcentual 2 106" xfId="6593"/>
    <cellStyle name="Porcentual 2 107" xfId="6594"/>
    <cellStyle name="Porcentual 2 108" xfId="6595"/>
    <cellStyle name="Porcentual 2 11" xfId="6596"/>
    <cellStyle name="Porcentual 2 11 2" xfId="6597"/>
    <cellStyle name="Porcentual 2 12" xfId="6598"/>
    <cellStyle name="Porcentual 2 12 2" xfId="6599"/>
    <cellStyle name="Porcentual 2 13" xfId="6600"/>
    <cellStyle name="Porcentual 2 13 2" xfId="6601"/>
    <cellStyle name="Porcentual 2 14" xfId="6602"/>
    <cellStyle name="Porcentual 2 14 2" xfId="6603"/>
    <cellStyle name="Porcentual 2 15" xfId="6604"/>
    <cellStyle name="Porcentual 2 15 2" xfId="6605"/>
    <cellStyle name="Porcentual 2 16" xfId="6606"/>
    <cellStyle name="Porcentual 2 16 2" xfId="6607"/>
    <cellStyle name="Porcentual 2 17" xfId="6608"/>
    <cellStyle name="Porcentual 2 17 2" xfId="6609"/>
    <cellStyle name="Porcentual 2 18" xfId="6610"/>
    <cellStyle name="Porcentual 2 18 2" xfId="6611"/>
    <cellStyle name="Porcentual 2 19" xfId="6612"/>
    <cellStyle name="Porcentual 2 19 2" xfId="6613"/>
    <cellStyle name="Porcentual 2 2" xfId="6614"/>
    <cellStyle name="Porcentual 2 2 10" xfId="6615"/>
    <cellStyle name="Porcentual 2 2 11" xfId="6616"/>
    <cellStyle name="Porcentual 2 2 12" xfId="6617"/>
    <cellStyle name="Porcentual 2 2 13" xfId="6618"/>
    <cellStyle name="Porcentual 2 2 14" xfId="6619"/>
    <cellStyle name="Porcentual 2 2 15" xfId="6620"/>
    <cellStyle name="Porcentual 2 2 16" xfId="6621"/>
    <cellStyle name="Porcentual 2 2 17" xfId="6622"/>
    <cellStyle name="Porcentual 2 2 18" xfId="6623"/>
    <cellStyle name="Porcentual 2 2 19" xfId="6624"/>
    <cellStyle name="Porcentual 2 2 2" xfId="6625"/>
    <cellStyle name="Porcentual 2 2 2 10" xfId="6626"/>
    <cellStyle name="Porcentual 2 2 2 2" xfId="6627"/>
    <cellStyle name="Porcentual 2 2 2 2 2" xfId="6628"/>
    <cellStyle name="Porcentual 2 2 2 2 3" xfId="6629"/>
    <cellStyle name="Porcentual 2 2 2 2 4" xfId="6630"/>
    <cellStyle name="Porcentual 2 2 2 2 5" xfId="6631"/>
    <cellStyle name="Porcentual 2 2 2 2 6" xfId="6632"/>
    <cellStyle name="Porcentual 2 2 2 3" xfId="6633"/>
    <cellStyle name="Porcentual 2 2 2 4" xfId="6634"/>
    <cellStyle name="Porcentual 2 2 2 5" xfId="6635"/>
    <cellStyle name="Porcentual 2 2 2 6" xfId="6636"/>
    <cellStyle name="Porcentual 2 2 2 7" xfId="6637"/>
    <cellStyle name="Porcentual 2 2 2 8" xfId="6638"/>
    <cellStyle name="Porcentual 2 2 2 9" xfId="6639"/>
    <cellStyle name="Porcentual 2 2 20" xfId="6640"/>
    <cellStyle name="Porcentual 2 2 21" xfId="6641"/>
    <cellStyle name="Porcentual 2 2 3" xfId="6642"/>
    <cellStyle name="Porcentual 2 2 4" xfId="6643"/>
    <cellStyle name="Porcentual 2 2 5" xfId="6644"/>
    <cellStyle name="Porcentual 2 2 6" xfId="6645"/>
    <cellStyle name="Porcentual 2 2 7" xfId="6646"/>
    <cellStyle name="Porcentual 2 2 8" xfId="6647"/>
    <cellStyle name="Porcentual 2 2 9" xfId="6648"/>
    <cellStyle name="Porcentual 2 20" xfId="6649"/>
    <cellStyle name="Porcentual 2 20 2" xfId="6650"/>
    <cellStyle name="Porcentual 2 21" xfId="6651"/>
    <cellStyle name="Porcentual 2 21 2" xfId="6652"/>
    <cellStyle name="Porcentual 2 21 3" xfId="6653"/>
    <cellStyle name="Porcentual 2 22" xfId="6654"/>
    <cellStyle name="Porcentual 2 22 2" xfId="6655"/>
    <cellStyle name="Porcentual 2 22 3" xfId="6656"/>
    <cellStyle name="Porcentual 2 23" xfId="6657"/>
    <cellStyle name="Porcentual 2 23 2" xfId="6658"/>
    <cellStyle name="Porcentual 2 23 3" xfId="6659"/>
    <cellStyle name="Porcentual 2 24" xfId="6660"/>
    <cellStyle name="Porcentual 2 24 2" xfId="6661"/>
    <cellStyle name="Porcentual 2 24 3" xfId="6662"/>
    <cellStyle name="Porcentual 2 25" xfId="6663"/>
    <cellStyle name="Porcentual 2 25 2" xfId="6664"/>
    <cellStyle name="Porcentual 2 25 3" xfId="6665"/>
    <cellStyle name="Porcentual 2 26" xfId="6666"/>
    <cellStyle name="Porcentual 2 26 2" xfId="6667"/>
    <cellStyle name="Porcentual 2 26 3" xfId="6668"/>
    <cellStyle name="Porcentual 2 27" xfId="6669"/>
    <cellStyle name="Porcentual 2 27 2" xfId="6670"/>
    <cellStyle name="Porcentual 2 27 3" xfId="6671"/>
    <cellStyle name="Porcentual 2 28" xfId="6672"/>
    <cellStyle name="Porcentual 2 28 2" xfId="6673"/>
    <cellStyle name="Porcentual 2 28 3" xfId="6674"/>
    <cellStyle name="Porcentual 2 29" xfId="6675"/>
    <cellStyle name="Porcentual 2 29 2" xfId="6676"/>
    <cellStyle name="Porcentual 2 29 3" xfId="6677"/>
    <cellStyle name="Porcentual 2 3" xfId="6678"/>
    <cellStyle name="Porcentual 2 3 10" xfId="6679"/>
    <cellStyle name="Porcentual 2 3 2" xfId="6680"/>
    <cellStyle name="Porcentual 2 3 2 2" xfId="6681"/>
    <cellStyle name="Porcentual 2 3 2 3" xfId="6682"/>
    <cellStyle name="Porcentual 2 3 2 4" xfId="6683"/>
    <cellStyle name="Porcentual 2 3 2 5" xfId="6684"/>
    <cellStyle name="Porcentual 2 3 3" xfId="6685"/>
    <cellStyle name="Porcentual 2 3 4" xfId="6686"/>
    <cellStyle name="Porcentual 2 3 5" xfId="6687"/>
    <cellStyle name="Porcentual 2 3 6" xfId="6688"/>
    <cellStyle name="Porcentual 2 3 7" xfId="6689"/>
    <cellStyle name="Porcentual 2 3 8" xfId="6690"/>
    <cellStyle name="Porcentual 2 3 9" xfId="6691"/>
    <cellStyle name="Porcentual 2 30" xfId="6692"/>
    <cellStyle name="Porcentual 2 30 2" xfId="6693"/>
    <cellStyle name="Porcentual 2 30 3" xfId="6694"/>
    <cellStyle name="Porcentual 2 31" xfId="6695"/>
    <cellStyle name="Porcentual 2 31 2" xfId="6696"/>
    <cellStyle name="Porcentual 2 31 3" xfId="6697"/>
    <cellStyle name="Porcentual 2 32" xfId="6698"/>
    <cellStyle name="Porcentual 2 32 2" xfId="6699"/>
    <cellStyle name="Porcentual 2 32 3" xfId="6700"/>
    <cellStyle name="Porcentual 2 33" xfId="6701"/>
    <cellStyle name="Porcentual 2 33 2" xfId="6702"/>
    <cellStyle name="Porcentual 2 33 3" xfId="6703"/>
    <cellStyle name="Porcentual 2 34" xfId="6704"/>
    <cellStyle name="Porcentual 2 34 2" xfId="6705"/>
    <cellStyle name="Porcentual 2 35" xfId="6706"/>
    <cellStyle name="Porcentual 2 35 2" xfId="6707"/>
    <cellStyle name="Porcentual 2 36" xfId="6708"/>
    <cellStyle name="Porcentual 2 36 2" xfId="6709"/>
    <cellStyle name="Porcentual 2 37" xfId="6710"/>
    <cellStyle name="Porcentual 2 37 2" xfId="6711"/>
    <cellStyle name="Porcentual 2 38" xfId="6712"/>
    <cellStyle name="Porcentual 2 38 2" xfId="6713"/>
    <cellStyle name="Porcentual 2 39" xfId="6714"/>
    <cellStyle name="Porcentual 2 39 2" xfId="6715"/>
    <cellStyle name="Porcentual 2 4" xfId="6716"/>
    <cellStyle name="Porcentual 2 4 2" xfId="6717"/>
    <cellStyle name="Porcentual 2 4 3" xfId="6718"/>
    <cellStyle name="Porcentual 2 4 4" xfId="6719"/>
    <cellStyle name="Porcentual 2 4 5" xfId="6720"/>
    <cellStyle name="Porcentual 2 4 6" xfId="6721"/>
    <cellStyle name="Porcentual 2 40" xfId="6722"/>
    <cellStyle name="Porcentual 2 40 2" xfId="6723"/>
    <cellStyle name="Porcentual 2 41" xfId="6724"/>
    <cellStyle name="Porcentual 2 41 2" xfId="6725"/>
    <cellStyle name="Porcentual 2 42" xfId="6726"/>
    <cellStyle name="Porcentual 2 42 2" xfId="6727"/>
    <cellStyle name="Porcentual 2 43" xfId="6728"/>
    <cellStyle name="Porcentual 2 43 2" xfId="6729"/>
    <cellStyle name="Porcentual 2 44" xfId="6730"/>
    <cellStyle name="Porcentual 2 44 2" xfId="6731"/>
    <cellStyle name="Porcentual 2 45" xfId="6732"/>
    <cellStyle name="Porcentual 2 45 2" xfId="6733"/>
    <cellStyle name="Porcentual 2 46" xfId="6734"/>
    <cellStyle name="Porcentual 2 46 2" xfId="6735"/>
    <cellStyle name="Porcentual 2 47" xfId="6736"/>
    <cellStyle name="Porcentual 2 47 2" xfId="6737"/>
    <cellStyle name="Porcentual 2 48" xfId="6738"/>
    <cellStyle name="Porcentual 2 48 2" xfId="6739"/>
    <cellStyle name="Porcentual 2 49" xfId="6740"/>
    <cellStyle name="Porcentual 2 49 2" xfId="6741"/>
    <cellStyle name="Porcentual 2 5" xfId="6742"/>
    <cellStyle name="Porcentual 2 5 2" xfId="6743"/>
    <cellStyle name="Porcentual 2 5 3" xfId="6744"/>
    <cellStyle name="Porcentual 2 50" xfId="6745"/>
    <cellStyle name="Porcentual 2 50 2" xfId="6746"/>
    <cellStyle name="Porcentual 2 51" xfId="6747"/>
    <cellStyle name="Porcentual 2 51 2" xfId="6748"/>
    <cellStyle name="Porcentual 2 52" xfId="6749"/>
    <cellStyle name="Porcentual 2 52 2" xfId="6750"/>
    <cellStyle name="Porcentual 2 53" xfId="6751"/>
    <cellStyle name="Porcentual 2 53 2" xfId="6752"/>
    <cellStyle name="Porcentual 2 54" xfId="6753"/>
    <cellStyle name="Porcentual 2 54 2" xfId="6754"/>
    <cellStyle name="Porcentual 2 55" xfId="6755"/>
    <cellStyle name="Porcentual 2 55 2" xfId="6756"/>
    <cellStyle name="Porcentual 2 56" xfId="6757"/>
    <cellStyle name="Porcentual 2 56 2" xfId="6758"/>
    <cellStyle name="Porcentual 2 57" xfId="6759"/>
    <cellStyle name="Porcentual 2 57 2" xfId="6760"/>
    <cellStyle name="Porcentual 2 58" xfId="6761"/>
    <cellStyle name="Porcentual 2 58 2" xfId="6762"/>
    <cellStyle name="Porcentual 2 59" xfId="6763"/>
    <cellStyle name="Porcentual 2 59 2" xfId="6764"/>
    <cellStyle name="Porcentual 2 6" xfId="6765"/>
    <cellStyle name="Porcentual 2 6 2" xfId="6766"/>
    <cellStyle name="Porcentual 2 6 2 2" xfId="6767"/>
    <cellStyle name="Porcentual 2 6 2 3" xfId="6768"/>
    <cellStyle name="Porcentual 2 6 2 4" xfId="6769"/>
    <cellStyle name="Porcentual 2 6 2 5" xfId="6770"/>
    <cellStyle name="Porcentual 2 6 2 6" xfId="6771"/>
    <cellStyle name="Porcentual 2 6 3" xfId="6772"/>
    <cellStyle name="Porcentual 2 6 4" xfId="6773"/>
    <cellStyle name="Porcentual 2 6 5" xfId="6774"/>
    <cellStyle name="Porcentual 2 6 6" xfId="6775"/>
    <cellStyle name="Porcentual 2 6 7" xfId="6776"/>
    <cellStyle name="Porcentual 2 60" xfId="6777"/>
    <cellStyle name="Porcentual 2 60 2" xfId="6778"/>
    <cellStyle name="Porcentual 2 61" xfId="6779"/>
    <cellStyle name="Porcentual 2 61 2" xfId="6780"/>
    <cellStyle name="Porcentual 2 62" xfId="6781"/>
    <cellStyle name="Porcentual 2 62 2" xfId="6782"/>
    <cellStyle name="Porcentual 2 63" xfId="6783"/>
    <cellStyle name="Porcentual 2 63 2" xfId="6784"/>
    <cellStyle name="Porcentual 2 64" xfId="6785"/>
    <cellStyle name="Porcentual 2 64 2" xfId="6786"/>
    <cellStyle name="Porcentual 2 65" xfId="6787"/>
    <cellStyle name="Porcentual 2 65 2" xfId="6788"/>
    <cellStyle name="Porcentual 2 66" xfId="6789"/>
    <cellStyle name="Porcentual 2 66 2" xfId="6790"/>
    <cellStyle name="Porcentual 2 67" xfId="6791"/>
    <cellStyle name="Porcentual 2 67 2" xfId="6792"/>
    <cellStyle name="Porcentual 2 68" xfId="6793"/>
    <cellStyle name="Porcentual 2 68 2" xfId="6794"/>
    <cellStyle name="Porcentual 2 69" xfId="6795"/>
    <cellStyle name="Porcentual 2 69 2" xfId="6796"/>
    <cellStyle name="Porcentual 2 7" xfId="6797"/>
    <cellStyle name="Porcentual 2 7 2" xfId="6798"/>
    <cellStyle name="Porcentual 2 7 3" xfId="6799"/>
    <cellStyle name="Porcentual 2 70" xfId="6800"/>
    <cellStyle name="Porcentual 2 70 2" xfId="6801"/>
    <cellStyle name="Porcentual 2 71" xfId="6802"/>
    <cellStyle name="Porcentual 2 71 2" xfId="6803"/>
    <cellStyle name="Porcentual 2 72" xfId="6804"/>
    <cellStyle name="Porcentual 2 72 2" xfId="6805"/>
    <cellStyle name="Porcentual 2 73" xfId="6806"/>
    <cellStyle name="Porcentual 2 73 2" xfId="6807"/>
    <cellStyle name="Porcentual 2 74" xfId="6808"/>
    <cellStyle name="Porcentual 2 74 2" xfId="6809"/>
    <cellStyle name="Porcentual 2 75" xfId="6810"/>
    <cellStyle name="Porcentual 2 75 2" xfId="6811"/>
    <cellStyle name="Porcentual 2 76" xfId="6812"/>
    <cellStyle name="Porcentual 2 76 2" xfId="6813"/>
    <cellStyle name="Porcentual 2 77" xfId="6814"/>
    <cellStyle name="Porcentual 2 77 2" xfId="6815"/>
    <cellStyle name="Porcentual 2 78" xfId="6816"/>
    <cellStyle name="Porcentual 2 78 2" xfId="6817"/>
    <cellStyle name="Porcentual 2 79" xfId="6818"/>
    <cellStyle name="Porcentual 2 79 2" xfId="6819"/>
    <cellStyle name="Porcentual 2 8" xfId="6820"/>
    <cellStyle name="Porcentual 2 8 2" xfId="6821"/>
    <cellStyle name="Porcentual 2 8 3" xfId="6822"/>
    <cellStyle name="Porcentual 2 80" xfId="6823"/>
    <cellStyle name="Porcentual 2 80 2" xfId="6824"/>
    <cellStyle name="Porcentual 2 81" xfId="6825"/>
    <cellStyle name="Porcentual 2 81 2" xfId="6826"/>
    <cellStyle name="Porcentual 2 82" xfId="6827"/>
    <cellStyle name="Porcentual 2 82 2" xfId="6828"/>
    <cellStyle name="Porcentual 2 83" xfId="6829"/>
    <cellStyle name="Porcentual 2 83 2" xfId="6830"/>
    <cellStyle name="Porcentual 2 84" xfId="6831"/>
    <cellStyle name="Porcentual 2 84 2" xfId="6832"/>
    <cellStyle name="Porcentual 2 85" xfId="6833"/>
    <cellStyle name="Porcentual 2 85 2" xfId="6834"/>
    <cellStyle name="Porcentual 2 86" xfId="6835"/>
    <cellStyle name="Porcentual 2 86 2" xfId="6836"/>
    <cellStyle name="Porcentual 2 87" xfId="6837"/>
    <cellStyle name="Porcentual 2 87 2" xfId="6838"/>
    <cellStyle name="Porcentual 2 88" xfId="6839"/>
    <cellStyle name="Porcentual 2 88 2" xfId="6840"/>
    <cellStyle name="Porcentual 2 89" xfId="6841"/>
    <cellStyle name="Porcentual 2 89 2" xfId="6842"/>
    <cellStyle name="Porcentual 2 9" xfId="6843"/>
    <cellStyle name="Porcentual 2 9 2" xfId="6844"/>
    <cellStyle name="Porcentual 2 9 3" xfId="6845"/>
    <cellStyle name="Porcentual 2 90" xfId="6846"/>
    <cellStyle name="Porcentual 2 90 2" xfId="6847"/>
    <cellStyle name="Porcentual 2 91" xfId="6848"/>
    <cellStyle name="Porcentual 2 91 2" xfId="6849"/>
    <cellStyle name="Porcentual 2 92" xfId="6850"/>
    <cellStyle name="Porcentual 2 92 2" xfId="6851"/>
    <cellStyle name="Porcentual 2 93" xfId="6852"/>
    <cellStyle name="Porcentual 2 93 2" xfId="6853"/>
    <cellStyle name="Porcentual 2 94" xfId="6854"/>
    <cellStyle name="Porcentual 2 94 2" xfId="6855"/>
    <cellStyle name="Porcentual 2 95" xfId="6856"/>
    <cellStyle name="Porcentual 2 95 2" xfId="6857"/>
    <cellStyle name="Porcentual 2 96" xfId="6858"/>
    <cellStyle name="Porcentual 2 96 2" xfId="6859"/>
    <cellStyle name="Porcentual 2 97" xfId="6860"/>
    <cellStyle name="Porcentual 2 97 2" xfId="6861"/>
    <cellStyle name="Porcentual 2 98" xfId="6862"/>
    <cellStyle name="Porcentual 2 98 2" xfId="6863"/>
    <cellStyle name="Porcentual 2 99" xfId="6864"/>
    <cellStyle name="Porcentual 2 99 2" xfId="6865"/>
    <cellStyle name="Porcentual 3" xfId="6866"/>
    <cellStyle name="Porcentual 3 10" xfId="6867"/>
    <cellStyle name="Porcentual 3 11" xfId="6868"/>
    <cellStyle name="Porcentual 3 12" xfId="6869"/>
    <cellStyle name="Porcentual 3 13" xfId="6870"/>
    <cellStyle name="Porcentual 3 14" xfId="6871"/>
    <cellStyle name="Porcentual 3 15" xfId="6872"/>
    <cellStyle name="Porcentual 3 16" xfId="6873"/>
    <cellStyle name="Porcentual 3 17" xfId="6874"/>
    <cellStyle name="Porcentual 3 18" xfId="6875"/>
    <cellStyle name="Porcentual 3 19" xfId="6876"/>
    <cellStyle name="Porcentual 3 2" xfId="6877"/>
    <cellStyle name="Porcentual 3 2 2" xfId="6878"/>
    <cellStyle name="Porcentual 3 2 3" xfId="6879"/>
    <cellStyle name="Porcentual 3 20" xfId="6880"/>
    <cellStyle name="Porcentual 3 21" xfId="6881"/>
    <cellStyle name="Porcentual 3 22" xfId="6882"/>
    <cellStyle name="Porcentual 3 23" xfId="6883"/>
    <cellStyle name="Porcentual 3 24" xfId="6884"/>
    <cellStyle name="Porcentual 3 25" xfId="6885"/>
    <cellStyle name="Porcentual 3 26" xfId="6886"/>
    <cellStyle name="Porcentual 3 27" xfId="6887"/>
    <cellStyle name="Porcentual 3 28" xfId="6888"/>
    <cellStyle name="Porcentual 3 29" xfId="6889"/>
    <cellStyle name="Porcentual 3 3" xfId="6890"/>
    <cellStyle name="Porcentual 3 3 2" xfId="6891"/>
    <cellStyle name="Porcentual 3 30" xfId="6892"/>
    <cellStyle name="Porcentual 3 31" xfId="6893"/>
    <cellStyle name="Porcentual 3 4" xfId="6894"/>
    <cellStyle name="Porcentual 3 4 2" xfId="6895"/>
    <cellStyle name="Porcentual 3 4 3" xfId="6896"/>
    <cellStyle name="Porcentual 3 5" xfId="6897"/>
    <cellStyle name="Porcentual 3 6" xfId="6898"/>
    <cellStyle name="Porcentual 3 7" xfId="6899"/>
    <cellStyle name="Porcentual 3 8" xfId="6900"/>
    <cellStyle name="Porcentual 3 9" xfId="6901"/>
    <cellStyle name="Porcentual 4" xfId="6902"/>
    <cellStyle name="Porcentual 4 10" xfId="6903"/>
    <cellStyle name="Porcentual 4 11" xfId="6904"/>
    <cellStyle name="Porcentual 4 12" xfId="6905"/>
    <cellStyle name="Porcentual 4 13" xfId="6906"/>
    <cellStyle name="Porcentual 4 14" xfId="6907"/>
    <cellStyle name="Porcentual 4 15" xfId="6908"/>
    <cellStyle name="Porcentual 4 16" xfId="6909"/>
    <cellStyle name="Porcentual 4 17" xfId="6910"/>
    <cellStyle name="Porcentual 4 18" xfId="6911"/>
    <cellStyle name="Porcentual 4 19" xfId="6912"/>
    <cellStyle name="Porcentual 4 2" xfId="6913"/>
    <cellStyle name="Porcentual 4 2 2" xfId="6914"/>
    <cellStyle name="Porcentual 4 2 2 2" xfId="6915"/>
    <cellStyle name="Porcentual 4 2 2 3" xfId="6916"/>
    <cellStyle name="Porcentual 4 2 3" xfId="6917"/>
    <cellStyle name="Porcentual 4 2 3 2" xfId="6918"/>
    <cellStyle name="Porcentual 4 2 4" xfId="6919"/>
    <cellStyle name="Porcentual 4 2 4 2" xfId="6920"/>
    <cellStyle name="Porcentual 4 2 4 3" xfId="6921"/>
    <cellStyle name="Porcentual 4 2 5" xfId="6922"/>
    <cellStyle name="Porcentual 4 20" xfId="6923"/>
    <cellStyle name="Porcentual 4 21" xfId="6924"/>
    <cellStyle name="Porcentual 4 22" xfId="6925"/>
    <cellStyle name="Porcentual 4 23" xfId="6926"/>
    <cellStyle name="Porcentual 4 24" xfId="6927"/>
    <cellStyle name="Porcentual 4 25" xfId="6928"/>
    <cellStyle name="Porcentual 4 26" xfId="6929"/>
    <cellStyle name="Porcentual 4 27" xfId="6930"/>
    <cellStyle name="Porcentual 4 28" xfId="6931"/>
    <cellStyle name="Porcentual 4 29" xfId="6932"/>
    <cellStyle name="Porcentual 4 3" xfId="6933"/>
    <cellStyle name="Porcentual 4 3 2" xfId="6934"/>
    <cellStyle name="Porcentual 4 3 3" xfId="6935"/>
    <cellStyle name="Porcentual 4 3 4" xfId="6936"/>
    <cellStyle name="Porcentual 4 30" xfId="6937"/>
    <cellStyle name="Porcentual 4 31" xfId="6938"/>
    <cellStyle name="Porcentual 4 32" xfId="6939"/>
    <cellStyle name="Porcentual 4 4" xfId="6940"/>
    <cellStyle name="Porcentual 4 4 2" xfId="6941"/>
    <cellStyle name="Porcentual 4 4 3" xfId="6942"/>
    <cellStyle name="Porcentual 4 5" xfId="6943"/>
    <cellStyle name="Porcentual 4 5 2" xfId="6944"/>
    <cellStyle name="Porcentual 4 5 3" xfId="6945"/>
    <cellStyle name="Porcentual 4 6" xfId="6946"/>
    <cellStyle name="Porcentual 4 7" xfId="6947"/>
    <cellStyle name="Porcentual 4 8" xfId="6948"/>
    <cellStyle name="Porcentual 4 9" xfId="6949"/>
    <cellStyle name="Porcentual 5" xfId="6950"/>
    <cellStyle name="Porcentual 5 10" xfId="6951"/>
    <cellStyle name="Porcentual 5 11" xfId="6952"/>
    <cellStyle name="Porcentual 5 12" xfId="6953"/>
    <cellStyle name="Porcentual 5 13" xfId="6954"/>
    <cellStyle name="Porcentual 5 14" xfId="6955"/>
    <cellStyle name="Porcentual 5 15" xfId="6956"/>
    <cellStyle name="Porcentual 5 16" xfId="6957"/>
    <cellStyle name="Porcentual 5 17" xfId="6958"/>
    <cellStyle name="Porcentual 5 18" xfId="6959"/>
    <cellStyle name="Porcentual 5 19" xfId="6960"/>
    <cellStyle name="Porcentual 5 2" xfId="6961"/>
    <cellStyle name="Porcentual 5 2 2" xfId="6962"/>
    <cellStyle name="Porcentual 5 2 2 10" xfId="6963"/>
    <cellStyle name="Porcentual 5 2 2 2" xfId="6964"/>
    <cellStyle name="Porcentual 5 2 2 3" xfId="6965"/>
    <cellStyle name="Porcentual 5 2 2 4" xfId="6966"/>
    <cellStyle name="Porcentual 5 2 2 5" xfId="6967"/>
    <cellStyle name="Porcentual 5 2 2 6" xfId="6968"/>
    <cellStyle name="Porcentual 5 2 2 7" xfId="6969"/>
    <cellStyle name="Porcentual 5 2 2 8" xfId="6970"/>
    <cellStyle name="Porcentual 5 2 2 9" xfId="6971"/>
    <cellStyle name="Porcentual 5 2 3" xfId="6972"/>
    <cellStyle name="Porcentual 5 20" xfId="6973"/>
    <cellStyle name="Porcentual 5 21" xfId="6974"/>
    <cellStyle name="Porcentual 5 22" xfId="6975"/>
    <cellStyle name="Porcentual 5 23" xfId="6976"/>
    <cellStyle name="Porcentual 5 24" xfId="6977"/>
    <cellStyle name="Porcentual 5 25" xfId="6978"/>
    <cellStyle name="Porcentual 5 26" xfId="6979"/>
    <cellStyle name="Porcentual 5 27" xfId="6980"/>
    <cellStyle name="Porcentual 5 28" xfId="6981"/>
    <cellStyle name="Porcentual 5 29" xfId="6982"/>
    <cellStyle name="Porcentual 5 3" xfId="6983"/>
    <cellStyle name="Porcentual 5 30" xfId="6984"/>
    <cellStyle name="Porcentual 5 31" xfId="6985"/>
    <cellStyle name="Porcentual 5 4" xfId="6986"/>
    <cellStyle name="Porcentual 5 5" xfId="6987"/>
    <cellStyle name="Porcentual 5 6" xfId="6988"/>
    <cellStyle name="Porcentual 5 7" xfId="6989"/>
    <cellStyle name="Porcentual 5 8" xfId="6990"/>
    <cellStyle name="Porcentual 5 9" xfId="6991"/>
    <cellStyle name="Porcentual 6" xfId="6992"/>
    <cellStyle name="Porcentual 6 2" xfId="6993"/>
    <cellStyle name="Porcentual 7" xfId="6994"/>
    <cellStyle name="Porcentual 7 10" xfId="6995"/>
    <cellStyle name="Porcentual 7 11" xfId="6996"/>
    <cellStyle name="Porcentual 7 12" xfId="6997"/>
    <cellStyle name="Porcentual 7 13" xfId="6998"/>
    <cellStyle name="Porcentual 7 14" xfId="6999"/>
    <cellStyle name="Porcentual 7 15" xfId="7000"/>
    <cellStyle name="Porcentual 7 16" xfId="7001"/>
    <cellStyle name="Porcentual 7 17" xfId="7002"/>
    <cellStyle name="Porcentual 7 18" xfId="7003"/>
    <cellStyle name="Porcentual 7 19" xfId="7004"/>
    <cellStyle name="Porcentual 7 2" xfId="7005"/>
    <cellStyle name="Porcentual 7 2 2" xfId="7006"/>
    <cellStyle name="Porcentual 7 2 3" xfId="7007"/>
    <cellStyle name="Porcentual 7 20" xfId="7008"/>
    <cellStyle name="Porcentual 7 21" xfId="7009"/>
    <cellStyle name="Porcentual 7 22" xfId="7010"/>
    <cellStyle name="Porcentual 7 23" xfId="7011"/>
    <cellStyle name="Porcentual 7 3" xfId="7012"/>
    <cellStyle name="Porcentual 7 3 2" xfId="7013"/>
    <cellStyle name="Porcentual 7 3 3" xfId="7014"/>
    <cellStyle name="Porcentual 7 4" xfId="7015"/>
    <cellStyle name="Porcentual 7 4 2" xfId="7016"/>
    <cellStyle name="Porcentual 7 4 3" xfId="7017"/>
    <cellStyle name="Porcentual 7 5" xfId="7018"/>
    <cellStyle name="Porcentual 7 5 2" xfId="7019"/>
    <cellStyle name="Porcentual 7 5 3" xfId="7020"/>
    <cellStyle name="Porcentual 7 6" xfId="7021"/>
    <cellStyle name="Porcentual 7 6 2" xfId="7022"/>
    <cellStyle name="Porcentual 7 6 3" xfId="7023"/>
    <cellStyle name="Porcentual 7 7" xfId="7024"/>
    <cellStyle name="Porcentual 7 7 2" xfId="7025"/>
    <cellStyle name="Porcentual 7 7 3" xfId="7026"/>
    <cellStyle name="Porcentual 7 8" xfId="7027"/>
    <cellStyle name="Porcentual 7 8 2" xfId="7028"/>
    <cellStyle name="Porcentual 7 8 3" xfId="7029"/>
    <cellStyle name="Porcentual 7 9" xfId="7030"/>
    <cellStyle name="Porcentual 7 9 2" xfId="7031"/>
    <cellStyle name="Porcentual 7 9 3" xfId="7032"/>
    <cellStyle name="Porcentual 8" xfId="7033"/>
    <cellStyle name="Porcentual 8 10" xfId="7034"/>
    <cellStyle name="Porcentual 8 10 2" xfId="7035"/>
    <cellStyle name="Porcentual 8 10 3" xfId="7036"/>
    <cellStyle name="Porcentual 8 11" xfId="7037"/>
    <cellStyle name="Porcentual 8 11 2" xfId="7038"/>
    <cellStyle name="Porcentual 8 11 3" xfId="7039"/>
    <cellStyle name="Porcentual 8 12" xfId="7040"/>
    <cellStyle name="Porcentual 8 12 2" xfId="7041"/>
    <cellStyle name="Porcentual 8 12 3" xfId="7042"/>
    <cellStyle name="Porcentual 8 13" xfId="7043"/>
    <cellStyle name="Porcentual 8 14" xfId="7044"/>
    <cellStyle name="Porcentual 8 15" xfId="7045"/>
    <cellStyle name="Porcentual 8 16" xfId="7046"/>
    <cellStyle name="Porcentual 8 17" xfId="7047"/>
    <cellStyle name="Porcentual 8 18" xfId="7048"/>
    <cellStyle name="Porcentual 8 19" xfId="7049"/>
    <cellStyle name="Porcentual 8 2" xfId="7050"/>
    <cellStyle name="Porcentual 8 2 2" xfId="7051"/>
    <cellStyle name="Porcentual 8 2 3" xfId="7052"/>
    <cellStyle name="Porcentual 8 20" xfId="7053"/>
    <cellStyle name="Porcentual 8 21" xfId="7054"/>
    <cellStyle name="Porcentual 8 22" xfId="7055"/>
    <cellStyle name="Porcentual 8 23" xfId="7056"/>
    <cellStyle name="Porcentual 8 3" xfId="7057"/>
    <cellStyle name="Porcentual 8 3 2" xfId="7058"/>
    <cellStyle name="Porcentual 8 3 3" xfId="7059"/>
    <cellStyle name="Porcentual 8 4" xfId="7060"/>
    <cellStyle name="Porcentual 8 4 2" xfId="7061"/>
    <cellStyle name="Porcentual 8 4 3" xfId="7062"/>
    <cellStyle name="Porcentual 8 5" xfId="7063"/>
    <cellStyle name="Porcentual 8 5 2" xfId="7064"/>
    <cellStyle name="Porcentual 8 5 3" xfId="7065"/>
    <cellStyle name="Porcentual 8 6" xfId="7066"/>
    <cellStyle name="Porcentual 8 6 2" xfId="7067"/>
    <cellStyle name="Porcentual 8 6 3" xfId="7068"/>
    <cellStyle name="Porcentual 8 7" xfId="7069"/>
    <cellStyle name="Porcentual 8 7 2" xfId="7070"/>
    <cellStyle name="Porcentual 8 7 3" xfId="7071"/>
    <cellStyle name="Porcentual 8 8" xfId="7072"/>
    <cellStyle name="Porcentual 8 8 2" xfId="7073"/>
    <cellStyle name="Porcentual 8 8 3" xfId="7074"/>
    <cellStyle name="Porcentual 8 9" xfId="7075"/>
    <cellStyle name="Porcentual 8 9 2" xfId="7076"/>
    <cellStyle name="Porcentual 8 9 3" xfId="7077"/>
    <cellStyle name="Porcentual 9" xfId="7078"/>
    <cellStyle name="Porcentual 9 10" xfId="7079"/>
    <cellStyle name="Porcentual 9 10 2" xfId="7080"/>
    <cellStyle name="Porcentual 9 10 3" xfId="7081"/>
    <cellStyle name="Porcentual 9 11" xfId="7082"/>
    <cellStyle name="Porcentual 9 11 2" xfId="7083"/>
    <cellStyle name="Porcentual 9 11 3" xfId="7084"/>
    <cellStyle name="Porcentual 9 12" xfId="7085"/>
    <cellStyle name="Porcentual 9 12 2" xfId="7086"/>
    <cellStyle name="Porcentual 9 12 3" xfId="7087"/>
    <cellStyle name="Porcentual 9 13" xfId="7088"/>
    <cellStyle name="Porcentual 9 14" xfId="7089"/>
    <cellStyle name="Porcentual 9 15" xfId="7090"/>
    <cellStyle name="Porcentual 9 16" xfId="7091"/>
    <cellStyle name="Porcentual 9 17" xfId="7092"/>
    <cellStyle name="Porcentual 9 18" xfId="7093"/>
    <cellStyle name="Porcentual 9 19" xfId="7094"/>
    <cellStyle name="Porcentual 9 2" xfId="7095"/>
    <cellStyle name="Porcentual 9 2 2" xfId="7096"/>
    <cellStyle name="Porcentual 9 2 3" xfId="7097"/>
    <cellStyle name="Porcentual 9 20" xfId="7098"/>
    <cellStyle name="Porcentual 9 21" xfId="7099"/>
    <cellStyle name="Porcentual 9 22" xfId="7100"/>
    <cellStyle name="Porcentual 9 23" xfId="7101"/>
    <cellStyle name="Porcentual 9 3" xfId="7102"/>
    <cellStyle name="Porcentual 9 3 2" xfId="7103"/>
    <cellStyle name="Porcentual 9 3 3" xfId="7104"/>
    <cellStyle name="Porcentual 9 4" xfId="7105"/>
    <cellStyle name="Porcentual 9 4 2" xfId="7106"/>
    <cellStyle name="Porcentual 9 4 3" xfId="7107"/>
    <cellStyle name="Porcentual 9 5" xfId="7108"/>
    <cellStyle name="Porcentual 9 5 2" xfId="7109"/>
    <cellStyle name="Porcentual 9 5 3" xfId="7110"/>
    <cellStyle name="Porcentual 9 6" xfId="7111"/>
    <cellStyle name="Porcentual 9 6 2" xfId="7112"/>
    <cellStyle name="Porcentual 9 6 3" xfId="7113"/>
    <cellStyle name="Porcentual 9 7" xfId="7114"/>
    <cellStyle name="Porcentual 9 7 2" xfId="7115"/>
    <cellStyle name="Porcentual 9 7 3" xfId="7116"/>
    <cellStyle name="Porcentual 9 8" xfId="7117"/>
    <cellStyle name="Porcentual 9 8 2" xfId="7118"/>
    <cellStyle name="Porcentual 9 8 3" xfId="7119"/>
    <cellStyle name="Porcentual 9 9" xfId="7120"/>
    <cellStyle name="Porcentual 9 9 2" xfId="7121"/>
    <cellStyle name="Porcentual 9 9 3" xfId="7122"/>
    <cellStyle name="RM" xfId="7123"/>
    <cellStyle name="RM 2" xfId="7124"/>
    <cellStyle name="RM 2 2" xfId="7125"/>
    <cellStyle name="RM 2 3" xfId="7126"/>
    <cellStyle name="RM 3" xfId="7127"/>
    <cellStyle name="RM 3 2" xfId="7128"/>
    <cellStyle name="RM 4" xfId="7129"/>
    <cellStyle name="RM 4 2" xfId="7130"/>
    <cellStyle name="RM 5" xfId="7131"/>
    <cellStyle name="RM 6" xfId="7132"/>
    <cellStyle name="RM 7" xfId="7133"/>
    <cellStyle name="s" xfId="7134"/>
    <cellStyle name="s_DCFLBO Code" xfId="7135"/>
    <cellStyle name="s_DCFLBO Code_1" xfId="7136"/>
    <cellStyle name="s_DCFLBO Code_1_TOP_10_INT+DOM_2011" xfId="7137"/>
    <cellStyle name="s_TOP_10_INT+DOM_2011" xfId="7138"/>
    <cellStyle name="Saída 2" xfId="7139"/>
    <cellStyle name="Saída 2 2" xfId="7140"/>
    <cellStyle name="Saída 2 3" xfId="7141"/>
    <cellStyle name="Salida 10" xfId="7143"/>
    <cellStyle name="Salida 11" xfId="7144"/>
    <cellStyle name="Salida 12" xfId="7145"/>
    <cellStyle name="Salida 2" xfId="7146"/>
    <cellStyle name="Salida 2 10" xfId="7147"/>
    <cellStyle name="Salida 2 11" xfId="7148"/>
    <cellStyle name="Salida 2 12" xfId="7149"/>
    <cellStyle name="Salida 2 13" xfId="7150"/>
    <cellStyle name="Salida 2 14" xfId="7151"/>
    <cellStyle name="Salida 2 15" xfId="7152"/>
    <cellStyle name="Salida 2 16" xfId="7153"/>
    <cellStyle name="Salida 2 2" xfId="7154"/>
    <cellStyle name="Salida 2 2 2" xfId="7155"/>
    <cellStyle name="Salida 2 2 3" xfId="7156"/>
    <cellStyle name="Salida 2 2 4" xfId="7157"/>
    <cellStyle name="Salida 2 3" xfId="7158"/>
    <cellStyle name="Salida 2 3 2" xfId="7159"/>
    <cellStyle name="Salida 2 3 2 2" xfId="7160"/>
    <cellStyle name="Salida 2 3 2 2 2" xfId="7161"/>
    <cellStyle name="Salida 2 3 2 2 2 2" xfId="7162"/>
    <cellStyle name="Salida 2 3 2 3" xfId="7163"/>
    <cellStyle name="Salida 2 3 2 4" xfId="7164"/>
    <cellStyle name="Salida 2 3 3" xfId="7165"/>
    <cellStyle name="Salida 2 3 3 2" xfId="7166"/>
    <cellStyle name="Salida 2 3 3 2 2" xfId="7167"/>
    <cellStyle name="Salida 2 3 4" xfId="7168"/>
    <cellStyle name="Salida 2 4" xfId="7169"/>
    <cellStyle name="Salida 2 5" xfId="7170"/>
    <cellStyle name="Salida 2 6" xfId="7171"/>
    <cellStyle name="Salida 2 7" xfId="7172"/>
    <cellStyle name="Salida 2 8" xfId="7173"/>
    <cellStyle name="Salida 2 9" xfId="7174"/>
    <cellStyle name="Salida 2 9 2" xfId="7175"/>
    <cellStyle name="Salida 2 9 2 2" xfId="7176"/>
    <cellStyle name="Salida 3" xfId="7177"/>
    <cellStyle name="Salida 3 2" xfId="7178"/>
    <cellStyle name="Salida 3 3" xfId="7179"/>
    <cellStyle name="Salida 4" xfId="7180"/>
    <cellStyle name="Salida 4 2" xfId="7181"/>
    <cellStyle name="Salida 4 3" xfId="7182"/>
    <cellStyle name="Salida 5" xfId="7183"/>
    <cellStyle name="Salida 5 2" xfId="7184"/>
    <cellStyle name="Salida 5 3" xfId="7185"/>
    <cellStyle name="Salida 6" xfId="7186"/>
    <cellStyle name="Salida 7" xfId="7187"/>
    <cellStyle name="Salida 8" xfId="7188"/>
    <cellStyle name="Salida 9" xfId="7189"/>
    <cellStyle name="SAPBEXaggData" xfId="7190"/>
    <cellStyle name="SAPBEXaggDataEmph" xfId="7191"/>
    <cellStyle name="SAPBEXaggItem" xfId="7192"/>
    <cellStyle name="SAPBEXaggItemX" xfId="7193"/>
    <cellStyle name="SAPBEXchaText" xfId="7194"/>
    <cellStyle name="SAPBEXexcBad7" xfId="7195"/>
    <cellStyle name="SAPBEXexcBad8" xfId="7196"/>
    <cellStyle name="SAPBEXexcBad9" xfId="7197"/>
    <cellStyle name="SAPBEXexcCritical4" xfId="7198"/>
    <cellStyle name="SAPBEXexcCritical5" xfId="7199"/>
    <cellStyle name="SAPBEXexcCritical6" xfId="7200"/>
    <cellStyle name="SAPBEXexcGood1" xfId="7201"/>
    <cellStyle name="SAPBEXexcGood2" xfId="7202"/>
    <cellStyle name="SAPBEXexcGood3" xfId="7203"/>
    <cellStyle name="SAPBEXfilterDrill" xfId="7204"/>
    <cellStyle name="SAPBEXfilterItem" xfId="7205"/>
    <cellStyle name="SAPBEXfilterItem 2" xfId="7206"/>
    <cellStyle name="SAPBEXfilterText" xfId="7207"/>
    <cellStyle name="SAPBEXfilterText 2" xfId="7208"/>
    <cellStyle name="SAPBEXformats" xfId="7209"/>
    <cellStyle name="SAPBEXheaderItem" xfId="7210"/>
    <cellStyle name="SAPBEXheaderText" xfId="7211"/>
    <cellStyle name="SAPBEXHLevel0" xfId="7212"/>
    <cellStyle name="SAPBEXHLevel0X" xfId="7213"/>
    <cellStyle name="SAPBEXHLevel1" xfId="7214"/>
    <cellStyle name="SAPBEXHLevel1X" xfId="7215"/>
    <cellStyle name="SAPBEXHLevel2" xfId="7216"/>
    <cellStyle name="SAPBEXHLevel2X" xfId="7217"/>
    <cellStyle name="SAPBEXHLevel3" xfId="7218"/>
    <cellStyle name="SAPBEXHLevel3X" xfId="7219"/>
    <cellStyle name="SAPBEXinputData" xfId="7220"/>
    <cellStyle name="SAPBEXItemHeader" xfId="7221"/>
    <cellStyle name="SAPBEXresData" xfId="7222"/>
    <cellStyle name="SAPBEXresDataEmph" xfId="7223"/>
    <cellStyle name="SAPBEXresItem" xfId="7224"/>
    <cellStyle name="SAPBEXresItemX" xfId="7225"/>
    <cellStyle name="SAPBEXstdData" xfId="7226"/>
    <cellStyle name="SAPBEXstdDataEmph" xfId="7227"/>
    <cellStyle name="SAPBEXstdItem" xfId="7228"/>
    <cellStyle name="SAPBEXstdItemX" xfId="7229"/>
    <cellStyle name="SAPBEXtitle" xfId="7230"/>
    <cellStyle name="SAPBEXunassignedItem" xfId="7231"/>
    <cellStyle name="SAPBEXundefined" xfId="7232"/>
    <cellStyle name="Separador de milhares 2" xfId="7233"/>
    <cellStyle name="Separador de milhares 2 2" xfId="7234"/>
    <cellStyle name="Separador de milhares 3" xfId="7235"/>
    <cellStyle name="Separador de milhares 3 2" xfId="7236"/>
    <cellStyle name="Sheet Title" xfId="7237"/>
    <cellStyle name="Standard_HNAPLAN1" xfId="7238"/>
    <cellStyle name="Text" xfId="7239"/>
    <cellStyle name="Text 2" xfId="7240"/>
    <cellStyle name="Text 3" xfId="7241"/>
    <cellStyle name="Text 4" xfId="7242"/>
    <cellStyle name="Text 5" xfId="7243"/>
    <cellStyle name="Text 6" xfId="7244"/>
    <cellStyle name="Texto de advertencia 10" xfId="7245"/>
    <cellStyle name="Texto de advertencia 11" xfId="7246"/>
    <cellStyle name="Texto de advertencia 12" xfId="7247"/>
    <cellStyle name="Texto de advertencia 2" xfId="7248"/>
    <cellStyle name="Texto de advertencia 2 2" xfId="7249"/>
    <cellStyle name="Texto de advertencia 2 2 2" xfId="7250"/>
    <cellStyle name="Texto de advertencia 2 2 3" xfId="7251"/>
    <cellStyle name="Texto de advertencia 2 2 4" xfId="7252"/>
    <cellStyle name="Texto de advertencia 2 3" xfId="7253"/>
    <cellStyle name="Texto de advertencia 2 4" xfId="7254"/>
    <cellStyle name="Texto de advertencia 2 5" xfId="7255"/>
    <cellStyle name="Texto de advertencia 2 6" xfId="7256"/>
    <cellStyle name="Texto de advertencia 2 7" xfId="7257"/>
    <cellStyle name="Texto de advertencia 3" xfId="7258"/>
    <cellStyle name="Texto de advertencia 3 2" xfId="7259"/>
    <cellStyle name="Texto de advertencia 3 3" xfId="7260"/>
    <cellStyle name="Texto de advertencia 4" xfId="7261"/>
    <cellStyle name="Texto de advertencia 4 2" xfId="7262"/>
    <cellStyle name="Texto de advertencia 4 3" xfId="7263"/>
    <cellStyle name="Texto de advertencia 5" xfId="7264"/>
    <cellStyle name="Texto de advertencia 5 2" xfId="7265"/>
    <cellStyle name="Texto de advertencia 5 3" xfId="7266"/>
    <cellStyle name="Texto de advertencia 6" xfId="7267"/>
    <cellStyle name="Texto de advertencia 7" xfId="7268"/>
    <cellStyle name="Texto de advertencia 8" xfId="7269"/>
    <cellStyle name="Texto de advertencia 9" xfId="7270"/>
    <cellStyle name="Texto de Aviso 2" xfId="7271"/>
    <cellStyle name="Texto de Aviso 2 2" xfId="7272"/>
    <cellStyle name="Texto explicativo 10" xfId="7274"/>
    <cellStyle name="Texto explicativo 11" xfId="7275"/>
    <cellStyle name="Texto explicativo 12" xfId="7276"/>
    <cellStyle name="Texto Explicativo 2" xfId="7277"/>
    <cellStyle name="Texto Explicativo 2 10" xfId="7278"/>
    <cellStyle name="Texto explicativo 2 2" xfId="7279"/>
    <cellStyle name="Texto explicativo 2 2 2" xfId="7280"/>
    <cellStyle name="Texto explicativo 2 2 3" xfId="7281"/>
    <cellStyle name="Texto explicativo 2 3" xfId="7282"/>
    <cellStyle name="Texto explicativo 2 4" xfId="7283"/>
    <cellStyle name="Texto explicativo 2 5" xfId="7284"/>
    <cellStyle name="Texto explicativo 2 6" xfId="7285"/>
    <cellStyle name="Texto explicativo 2 7" xfId="7286"/>
    <cellStyle name="Texto Explicativo 2 8" xfId="7287"/>
    <cellStyle name="Texto Explicativo 2 9" xfId="7288"/>
    <cellStyle name="Texto explicativo 3" xfId="7289"/>
    <cellStyle name="Texto explicativo 3 2" xfId="7290"/>
    <cellStyle name="Texto explicativo 3 3" xfId="7291"/>
    <cellStyle name="Texto explicativo 4" xfId="7292"/>
    <cellStyle name="Texto explicativo 4 2" xfId="7293"/>
    <cellStyle name="Texto explicativo 4 3" xfId="7294"/>
    <cellStyle name="Texto explicativo 5" xfId="7295"/>
    <cellStyle name="Texto explicativo 5 2" xfId="7296"/>
    <cellStyle name="Texto explicativo 5 3" xfId="7297"/>
    <cellStyle name="Texto explicativo 6" xfId="7298"/>
    <cellStyle name="Texto explicativo 7" xfId="7299"/>
    <cellStyle name="Texto explicativo 8" xfId="7300"/>
    <cellStyle name="Texto explicativo 9" xfId="7301"/>
    <cellStyle name="Title" xfId="7307"/>
    <cellStyle name="Title 2" xfId="7302"/>
    <cellStyle name="Title 3" xfId="7303"/>
    <cellStyle name="Title 4" xfId="7304"/>
    <cellStyle name="Title 5" xfId="7305"/>
    <cellStyle name="Title 6" xfId="7306"/>
    <cellStyle name="Título 1 10" xfId="7309"/>
    <cellStyle name="Título 1 11" xfId="7310"/>
    <cellStyle name="Título 1 12" xfId="7311"/>
    <cellStyle name="Título 1 2" xfId="7312"/>
    <cellStyle name="Título 1 2 10" xfId="7313"/>
    <cellStyle name="Título 1 2 11" xfId="7314"/>
    <cellStyle name="Título 1 2 12" xfId="7315"/>
    <cellStyle name="Título 1 2 13" xfId="7316"/>
    <cellStyle name="Título 1 2 14" xfId="7317"/>
    <cellStyle name="Título 1 2 15" xfId="7318"/>
    <cellStyle name="Título 1 2 16" xfId="7319"/>
    <cellStyle name="Título 1 2 17" xfId="7320"/>
    <cellStyle name="Título 1 2 2" xfId="7321"/>
    <cellStyle name="Título 1 2 2 2" xfId="7322"/>
    <cellStyle name="Título 1 2 2 3" xfId="7323"/>
    <cellStyle name="Título 1 2 2 4" xfId="7324"/>
    <cellStyle name="Título 1 2 3" xfId="7325"/>
    <cellStyle name="Título 1 2 3 2" xfId="7326"/>
    <cellStyle name="Título 1 2 3 2 2" xfId="7327"/>
    <cellStyle name="Título 1 2 3 2 2 2" xfId="7328"/>
    <cellStyle name="Título 1 2 3 2 2 2 2" xfId="7329"/>
    <cellStyle name="Título 1 2 3 2 3" xfId="7330"/>
    <cellStyle name="Título 1 2 3 2 4" xfId="7331"/>
    <cellStyle name="Título 1 2 3 3" xfId="7332"/>
    <cellStyle name="Título 1 2 3 3 2" xfId="7333"/>
    <cellStyle name="Título 1 2 3 3 2 2" xfId="7334"/>
    <cellStyle name="Título 1 2 3 4" xfId="7335"/>
    <cellStyle name="Título 1 2 4" xfId="7336"/>
    <cellStyle name="Título 1 2 5" xfId="7337"/>
    <cellStyle name="Título 1 2 6" xfId="7338"/>
    <cellStyle name="Título 1 2 7" xfId="7339"/>
    <cellStyle name="Título 1 2 8" xfId="7340"/>
    <cellStyle name="Título 1 2 9" xfId="7341"/>
    <cellStyle name="Título 1 2 9 2" xfId="7342"/>
    <cellStyle name="Título 1 2 9 2 2" xfId="7343"/>
    <cellStyle name="Título 1 3" xfId="7344"/>
    <cellStyle name="Título 1 3 2" xfId="7345"/>
    <cellStyle name="Título 1 3 3" xfId="7346"/>
    <cellStyle name="Título 1 4" xfId="7347"/>
    <cellStyle name="Título 1 4 2" xfId="7348"/>
    <cellStyle name="Título 1 4 3" xfId="7349"/>
    <cellStyle name="Título 1 5" xfId="7350"/>
    <cellStyle name="Título 1 5 2" xfId="7351"/>
    <cellStyle name="Título 1 5 3" xfId="7352"/>
    <cellStyle name="Título 1 6" xfId="7353"/>
    <cellStyle name="Título 1 7" xfId="7354"/>
    <cellStyle name="Título 1 8" xfId="7355"/>
    <cellStyle name="Título 1 9" xfId="7356"/>
    <cellStyle name="Título 10" xfId="7357"/>
    <cellStyle name="Título 11" xfId="7358"/>
    <cellStyle name="Título 12" xfId="7359"/>
    <cellStyle name="Título 13" xfId="7360"/>
    <cellStyle name="Título 14" xfId="7361"/>
    <cellStyle name="Título 2 10" xfId="7363"/>
    <cellStyle name="Título 2 11" xfId="7364"/>
    <cellStyle name="Título 2 12" xfId="7365"/>
    <cellStyle name="Título 2 2" xfId="7366"/>
    <cellStyle name="Título 2 2 10" xfId="7367"/>
    <cellStyle name="Título 2 2 11" xfId="7368"/>
    <cellStyle name="Título 2 2 12" xfId="7369"/>
    <cellStyle name="Título 2 2 13" xfId="7370"/>
    <cellStyle name="Título 2 2 14" xfId="7371"/>
    <cellStyle name="Título 2 2 15" xfId="7372"/>
    <cellStyle name="Título 2 2 16" xfId="7373"/>
    <cellStyle name="Título 2 2 17" xfId="7374"/>
    <cellStyle name="Título 2 2 2" xfId="7375"/>
    <cellStyle name="Título 2 2 2 2" xfId="7376"/>
    <cellStyle name="Título 2 2 2 3" xfId="7377"/>
    <cellStyle name="Título 2 2 2 4" xfId="7378"/>
    <cellStyle name="Título 2 2 3" xfId="7379"/>
    <cellStyle name="Título 2 2 3 2" xfId="7380"/>
    <cellStyle name="Título 2 2 3 2 2" xfId="7381"/>
    <cellStyle name="Título 2 2 3 2 2 2" xfId="7382"/>
    <cellStyle name="Título 2 2 3 2 2 2 2" xfId="7383"/>
    <cellStyle name="Título 2 2 3 2 3" xfId="7384"/>
    <cellStyle name="Título 2 2 3 2 4" xfId="7385"/>
    <cellStyle name="Título 2 2 3 3" xfId="7386"/>
    <cellStyle name="Título 2 2 3 3 2" xfId="7387"/>
    <cellStyle name="Título 2 2 3 3 2 2" xfId="7388"/>
    <cellStyle name="Título 2 2 3 4" xfId="7389"/>
    <cellStyle name="Título 2 2 4" xfId="7390"/>
    <cellStyle name="Título 2 2 5" xfId="7391"/>
    <cellStyle name="Título 2 2 6" xfId="7392"/>
    <cellStyle name="Título 2 2 7" xfId="7393"/>
    <cellStyle name="Título 2 2 8" xfId="7394"/>
    <cellStyle name="Título 2 2 9" xfId="7395"/>
    <cellStyle name="Título 2 2 9 2" xfId="7396"/>
    <cellStyle name="Título 2 2 9 2 2" xfId="7397"/>
    <cellStyle name="Título 2 3" xfId="7398"/>
    <cellStyle name="Título 2 3 2" xfId="7399"/>
    <cellStyle name="Título 2 3 3" xfId="7400"/>
    <cellStyle name="Título 2 4" xfId="7401"/>
    <cellStyle name="Título 2 4 2" xfId="7402"/>
    <cellStyle name="Título 2 4 3" xfId="7403"/>
    <cellStyle name="Título 2 5" xfId="7404"/>
    <cellStyle name="Título 2 5 2" xfId="7405"/>
    <cellStyle name="Título 2 5 3" xfId="7406"/>
    <cellStyle name="Título 2 6" xfId="7407"/>
    <cellStyle name="Título 2 7" xfId="7408"/>
    <cellStyle name="Título 2 8" xfId="7409"/>
    <cellStyle name="Título 2 9" xfId="7410"/>
    <cellStyle name="Título 3 10" xfId="7412"/>
    <cellStyle name="Título 3 11" xfId="7413"/>
    <cellStyle name="Título 3 12" xfId="7414"/>
    <cellStyle name="Título 3 2" xfId="7415"/>
    <cellStyle name="Título 3 2 10" xfId="7416"/>
    <cellStyle name="Título 3 2 11" xfId="7417"/>
    <cellStyle name="Título 3 2 12" xfId="7418"/>
    <cellStyle name="Título 3 2 13" xfId="7419"/>
    <cellStyle name="Título 3 2 14" xfId="7420"/>
    <cellStyle name="Título 3 2 15" xfId="7421"/>
    <cellStyle name="Título 3 2 16" xfId="7422"/>
    <cellStyle name="Título 3 2 17" xfId="7423"/>
    <cellStyle name="Título 3 2 2" xfId="7424"/>
    <cellStyle name="Título 3 2 2 2" xfId="7425"/>
    <cellStyle name="Título 3 2 2 3" xfId="7426"/>
    <cellStyle name="Título 3 2 2 4" xfId="7427"/>
    <cellStyle name="Título 3 2 3" xfId="7428"/>
    <cellStyle name="Título 3 2 3 2" xfId="7429"/>
    <cellStyle name="Título 3 2 3 2 2" xfId="7430"/>
    <cellStyle name="Título 3 2 3 2 2 2" xfId="7431"/>
    <cellStyle name="Título 3 2 3 2 2 2 2" xfId="7432"/>
    <cellStyle name="Título 3 2 3 2 3" xfId="7433"/>
    <cellStyle name="Título 3 2 3 2 4" xfId="7434"/>
    <cellStyle name="Título 3 2 3 3" xfId="7435"/>
    <cellStyle name="Título 3 2 3 3 2" xfId="7436"/>
    <cellStyle name="Título 3 2 3 3 2 2" xfId="7437"/>
    <cellStyle name="Título 3 2 3 4" xfId="7438"/>
    <cellStyle name="Título 3 2 4" xfId="7439"/>
    <cellStyle name="Título 3 2 5" xfId="7440"/>
    <cellStyle name="Título 3 2 6" xfId="7441"/>
    <cellStyle name="Título 3 2 7" xfId="7442"/>
    <cellStyle name="Título 3 2 8" xfId="7443"/>
    <cellStyle name="Título 3 2 9" xfId="7444"/>
    <cellStyle name="Título 3 2 9 2" xfId="7445"/>
    <cellStyle name="Título 3 2 9 2 2" xfId="7446"/>
    <cellStyle name="Título 3 3" xfId="7447"/>
    <cellStyle name="Título 3 3 2" xfId="7448"/>
    <cellStyle name="Título 3 3 3" xfId="7449"/>
    <cellStyle name="Título 3 4" xfId="7450"/>
    <cellStyle name="Título 3 4 2" xfId="7451"/>
    <cellStyle name="Título 3 4 3" xfId="7452"/>
    <cellStyle name="Título 3 5" xfId="7453"/>
    <cellStyle name="Título 3 5 2" xfId="7454"/>
    <cellStyle name="Título 3 5 3" xfId="7455"/>
    <cellStyle name="Título 3 6" xfId="7456"/>
    <cellStyle name="Título 3 7" xfId="7457"/>
    <cellStyle name="Título 3 8" xfId="7458"/>
    <cellStyle name="Título 3 9" xfId="7459"/>
    <cellStyle name="Título 4" xfId="7460"/>
    <cellStyle name="Título 4 10" xfId="7461"/>
    <cellStyle name="Título 4 11" xfId="7462"/>
    <cellStyle name="Título 4 12" xfId="7463"/>
    <cellStyle name="Título 4 13" xfId="7464"/>
    <cellStyle name="Título 4 14" xfId="7465"/>
    <cellStyle name="Título 4 15" xfId="7466"/>
    <cellStyle name="Título 4 16" xfId="7467"/>
    <cellStyle name="Título 4 2" xfId="7468"/>
    <cellStyle name="Título 4 2 2" xfId="7469"/>
    <cellStyle name="Título 4 2 3" xfId="7470"/>
    <cellStyle name="Título 4 2 4" xfId="7471"/>
    <cellStyle name="Título 4 2 5" xfId="7472"/>
    <cellStyle name="Título 4 3" xfId="7473"/>
    <cellStyle name="Título 4 3 2" xfId="7474"/>
    <cellStyle name="Título 4 3 2 2" xfId="7475"/>
    <cellStyle name="Título 4 3 2 2 2" xfId="7476"/>
    <cellStyle name="Título 4 3 2 2 2 2" xfId="7477"/>
    <cellStyle name="Título 4 3 2 3" xfId="7478"/>
    <cellStyle name="Título 4 3 2 4" xfId="7479"/>
    <cellStyle name="Título 4 3 3" xfId="7480"/>
    <cellStyle name="Título 4 3 3 2" xfId="7481"/>
    <cellStyle name="Título 4 3 3 2 2" xfId="7482"/>
    <cellStyle name="Título 4 3 4" xfId="7483"/>
    <cellStyle name="Título 4 4" xfId="7484"/>
    <cellStyle name="Título 4 5" xfId="7485"/>
    <cellStyle name="Título 4 6" xfId="7486"/>
    <cellStyle name="Título 4 7" xfId="7487"/>
    <cellStyle name="Título 4 8" xfId="7488"/>
    <cellStyle name="Título 4 9" xfId="7489"/>
    <cellStyle name="Título 4 9 2" xfId="7490"/>
    <cellStyle name="Título 4 9 2 2" xfId="7491"/>
    <cellStyle name="Título 5" xfId="7492"/>
    <cellStyle name="Título 5 2" xfId="7493"/>
    <cellStyle name="Título 5 3" xfId="7494"/>
    <cellStyle name="Título 5 4" xfId="7495"/>
    <cellStyle name="Título 5 5" xfId="7496"/>
    <cellStyle name="Título 6" xfId="7497"/>
    <cellStyle name="Título 6 2" xfId="7498"/>
    <cellStyle name="Título 6 3" xfId="7499"/>
    <cellStyle name="Título 7" xfId="7500"/>
    <cellStyle name="Título 7 2" xfId="7501"/>
    <cellStyle name="Título 7 3" xfId="7502"/>
    <cellStyle name="Título 8" xfId="7503"/>
    <cellStyle name="Título 9" xfId="7504"/>
    <cellStyle name="Total" xfId="7505" builtinId="25" customBuiltin="1"/>
    <cellStyle name="Total 10" xfId="7506"/>
    <cellStyle name="Total 10 2" xfId="7507"/>
    <cellStyle name="Total 10 3" xfId="7508"/>
    <cellStyle name="Total 11" xfId="7509"/>
    <cellStyle name="Total 11 2" xfId="7510"/>
    <cellStyle name="Total 11 3" xfId="7511"/>
    <cellStyle name="Total 12" xfId="7512"/>
    <cellStyle name="Total 12 10" xfId="7513"/>
    <cellStyle name="Total 12 10 2" xfId="7514"/>
    <cellStyle name="Total 12 10 3" xfId="7515"/>
    <cellStyle name="Total 12 11" xfId="7516"/>
    <cellStyle name="Total 12 11 2" xfId="7517"/>
    <cellStyle name="Total 12 11 3" xfId="7518"/>
    <cellStyle name="Total 12 12" xfId="7519"/>
    <cellStyle name="Total 12 12 2" xfId="7520"/>
    <cellStyle name="Total 12 12 3" xfId="7521"/>
    <cellStyle name="Total 12 13" xfId="7522"/>
    <cellStyle name="Total 12 14" xfId="7523"/>
    <cellStyle name="Total 12 2" xfId="7524"/>
    <cellStyle name="Total 12 2 2" xfId="7525"/>
    <cellStyle name="Total 12 2 2 2" xfId="7526"/>
    <cellStyle name="Total 12 2 2 3" xfId="7527"/>
    <cellStyle name="Total 12 2 3" xfId="7528"/>
    <cellStyle name="Total 12 2 3 2" xfId="7529"/>
    <cellStyle name="Total 12 2 3 3" xfId="7530"/>
    <cellStyle name="Total 12 2 4" xfId="7531"/>
    <cellStyle name="Total 12 2 4 2" xfId="7532"/>
    <cellStyle name="Total 12 2 4 3" xfId="7533"/>
    <cellStyle name="Total 12 2 5" xfId="7534"/>
    <cellStyle name="Total 12 2 5 2" xfId="7535"/>
    <cellStyle name="Total 12 2 5 3" xfId="7536"/>
    <cellStyle name="Total 12 2 6" xfId="7537"/>
    <cellStyle name="Total 12 2 6 2" xfId="7538"/>
    <cellStyle name="Total 12 2 6 3" xfId="7539"/>
    <cellStyle name="Total 12 2 7" xfId="7540"/>
    <cellStyle name="Total 12 2 8" xfId="7541"/>
    <cellStyle name="Total 12 3" xfId="7542"/>
    <cellStyle name="Total 12 3 2" xfId="7543"/>
    <cellStyle name="Total 12 3 3" xfId="7544"/>
    <cellStyle name="Total 12 4" xfId="7545"/>
    <cellStyle name="Total 12 4 2" xfId="7546"/>
    <cellStyle name="Total 12 4 3" xfId="7547"/>
    <cellStyle name="Total 12 5" xfId="7548"/>
    <cellStyle name="Total 12 5 2" xfId="7549"/>
    <cellStyle name="Total 12 5 3" xfId="7550"/>
    <cellStyle name="Total 12 6" xfId="7551"/>
    <cellStyle name="Total 12 6 2" xfId="7552"/>
    <cellStyle name="Total 12 6 3" xfId="7553"/>
    <cellStyle name="Total 12 7" xfId="7554"/>
    <cellStyle name="Total 12 7 2" xfId="7555"/>
    <cellStyle name="Total 12 7 3" xfId="7556"/>
    <cellStyle name="Total 12 8" xfId="7557"/>
    <cellStyle name="Total 12 8 2" xfId="7558"/>
    <cellStyle name="Total 12 8 3" xfId="7559"/>
    <cellStyle name="Total 12 9" xfId="7560"/>
    <cellStyle name="Total 12 9 2" xfId="7561"/>
    <cellStyle name="Total 12 9 3" xfId="7562"/>
    <cellStyle name="Total 13" xfId="7563"/>
    <cellStyle name="Total 13 10" xfId="7564"/>
    <cellStyle name="Total 13 10 2" xfId="7565"/>
    <cellStyle name="Total 13 10 3" xfId="7566"/>
    <cellStyle name="Total 13 11" xfId="7567"/>
    <cellStyle name="Total 13 11 2" xfId="7568"/>
    <cellStyle name="Total 13 11 3" xfId="7569"/>
    <cellStyle name="Total 13 12" xfId="7570"/>
    <cellStyle name="Total 13 12 2" xfId="7571"/>
    <cellStyle name="Total 13 12 3" xfId="7572"/>
    <cellStyle name="Total 13 13" xfId="7573"/>
    <cellStyle name="Total 13 14" xfId="7574"/>
    <cellStyle name="Total 13 2" xfId="7575"/>
    <cellStyle name="Total 13 2 2" xfId="7576"/>
    <cellStyle name="Total 13 2 2 2" xfId="7577"/>
    <cellStyle name="Total 13 2 2 3" xfId="7578"/>
    <cellStyle name="Total 13 2 3" xfId="7579"/>
    <cellStyle name="Total 13 2 3 2" xfId="7580"/>
    <cellStyle name="Total 13 2 3 3" xfId="7581"/>
    <cellStyle name="Total 13 2 4" xfId="7582"/>
    <cellStyle name="Total 13 2 4 2" xfId="7583"/>
    <cellStyle name="Total 13 2 4 3" xfId="7584"/>
    <cellStyle name="Total 13 2 5" xfId="7585"/>
    <cellStyle name="Total 13 2 5 2" xfId="7586"/>
    <cellStyle name="Total 13 2 5 3" xfId="7587"/>
    <cellStyle name="Total 13 2 6" xfId="7588"/>
    <cellStyle name="Total 13 2 6 2" xfId="7589"/>
    <cellStyle name="Total 13 2 6 3" xfId="7590"/>
    <cellStyle name="Total 13 2 7" xfId="7591"/>
    <cellStyle name="Total 13 2 8" xfId="7592"/>
    <cellStyle name="Total 13 3" xfId="7593"/>
    <cellStyle name="Total 13 3 2" xfId="7594"/>
    <cellStyle name="Total 13 3 3" xfId="7595"/>
    <cellStyle name="Total 13 4" xfId="7596"/>
    <cellStyle name="Total 13 4 2" xfId="7597"/>
    <cellStyle name="Total 13 4 3" xfId="7598"/>
    <cellStyle name="Total 13 5" xfId="7599"/>
    <cellStyle name="Total 13 5 2" xfId="7600"/>
    <cellStyle name="Total 13 5 3" xfId="7601"/>
    <cellStyle name="Total 13 6" xfId="7602"/>
    <cellStyle name="Total 13 6 2" xfId="7603"/>
    <cellStyle name="Total 13 6 3" xfId="7604"/>
    <cellStyle name="Total 13 7" xfId="7605"/>
    <cellStyle name="Total 13 7 2" xfId="7606"/>
    <cellStyle name="Total 13 7 3" xfId="7607"/>
    <cellStyle name="Total 13 8" xfId="7608"/>
    <cellStyle name="Total 13 8 2" xfId="7609"/>
    <cellStyle name="Total 13 8 3" xfId="7610"/>
    <cellStyle name="Total 13 9" xfId="7611"/>
    <cellStyle name="Total 13 9 2" xfId="7612"/>
    <cellStyle name="Total 13 9 3" xfId="7613"/>
    <cellStyle name="Total 14" xfId="7614"/>
    <cellStyle name="Total 14 2" xfId="7615"/>
    <cellStyle name="Total 14 3" xfId="7616"/>
    <cellStyle name="Total 15" xfId="7617"/>
    <cellStyle name="Total 15 2" xfId="7618"/>
    <cellStyle name="Total 15 3" xfId="7619"/>
    <cellStyle name="Total 16" xfId="7620"/>
    <cellStyle name="Total 16 2" xfId="7621"/>
    <cellStyle name="Total 16 3" xfId="7622"/>
    <cellStyle name="Total 17" xfId="7623"/>
    <cellStyle name="Total 17 2" xfId="7624"/>
    <cellStyle name="Total 17 3" xfId="7625"/>
    <cellStyle name="Total 18" xfId="7626"/>
    <cellStyle name="Total 18 10" xfId="7627"/>
    <cellStyle name="Total 18 11" xfId="7628"/>
    <cellStyle name="Total 18 12" xfId="7629"/>
    <cellStyle name="Total 18 13" xfId="7630"/>
    <cellStyle name="Total 18 14" xfId="7631"/>
    <cellStyle name="Total 18 15" xfId="7632"/>
    <cellStyle name="Total 18 16" xfId="7633"/>
    <cellStyle name="Total 18 17" xfId="7634"/>
    <cellStyle name="Total 18 18" xfId="7635"/>
    <cellStyle name="Total 18 2" xfId="7636"/>
    <cellStyle name="Total 18 2 2" xfId="7637"/>
    <cellStyle name="Total 18 2 2 2" xfId="7638"/>
    <cellStyle name="Total 18 2 2 3" xfId="7639"/>
    <cellStyle name="Total 18 2 3" xfId="7640"/>
    <cellStyle name="Total 18 2 3 2" xfId="7641"/>
    <cellStyle name="Total 18 2 3 3" xfId="7642"/>
    <cellStyle name="Total 18 2 4" xfId="7643"/>
    <cellStyle name="Total 18 2 4 2" xfId="7644"/>
    <cellStyle name="Total 18 2 4 3" xfId="7645"/>
    <cellStyle name="Total 18 2 5" xfId="7646"/>
    <cellStyle name="Total 18 2 5 2" xfId="7647"/>
    <cellStyle name="Total 18 2 5 3" xfId="7648"/>
    <cellStyle name="Total 18 2 6" xfId="7649"/>
    <cellStyle name="Total 18 2 6 2" xfId="7650"/>
    <cellStyle name="Total 18 2 6 3" xfId="7651"/>
    <cellStyle name="Total 18 2 7" xfId="7652"/>
    <cellStyle name="Total 18 2 8" xfId="7653"/>
    <cellStyle name="Total 18 3" xfId="7654"/>
    <cellStyle name="Total 18 3 2" xfId="7655"/>
    <cellStyle name="Total 18 3 3" xfId="7656"/>
    <cellStyle name="Total 18 4" xfId="7657"/>
    <cellStyle name="Total 18 4 2" xfId="7658"/>
    <cellStyle name="Total 18 4 3" xfId="7659"/>
    <cellStyle name="Total 18 5" xfId="7660"/>
    <cellStyle name="Total 18 5 2" xfId="7661"/>
    <cellStyle name="Total 18 5 3" xfId="7662"/>
    <cellStyle name="Total 18 6" xfId="7663"/>
    <cellStyle name="Total 18 6 2" xfId="7664"/>
    <cellStyle name="Total 18 6 3" xfId="7665"/>
    <cellStyle name="Total 18 7" xfId="7666"/>
    <cellStyle name="Total 18 8" xfId="7667"/>
    <cellStyle name="Total 18 9" xfId="7668"/>
    <cellStyle name="Total 19" xfId="7669"/>
    <cellStyle name="Total 19 10" xfId="7670"/>
    <cellStyle name="Total 19 11" xfId="7671"/>
    <cellStyle name="Total 19 12" xfId="7672"/>
    <cellStyle name="Total 19 13" xfId="7673"/>
    <cellStyle name="Total 19 14" xfId="7674"/>
    <cellStyle name="Total 19 15" xfId="7675"/>
    <cellStyle name="Total 19 16" xfId="7676"/>
    <cellStyle name="Total 19 17" xfId="7677"/>
    <cellStyle name="Total 19 18" xfId="7678"/>
    <cellStyle name="Total 19 2" xfId="7679"/>
    <cellStyle name="Total 19 2 2" xfId="7680"/>
    <cellStyle name="Total 19 2 3" xfId="7681"/>
    <cellStyle name="Total 19 3" xfId="7682"/>
    <cellStyle name="Total 19 3 2" xfId="7683"/>
    <cellStyle name="Total 19 3 3" xfId="7684"/>
    <cellStyle name="Total 19 4" xfId="7685"/>
    <cellStyle name="Total 19 4 2" xfId="7686"/>
    <cellStyle name="Total 19 4 3" xfId="7687"/>
    <cellStyle name="Total 19 5" xfId="7688"/>
    <cellStyle name="Total 19 5 2" xfId="7689"/>
    <cellStyle name="Total 19 5 3" xfId="7690"/>
    <cellStyle name="Total 19 6" xfId="7691"/>
    <cellStyle name="Total 19 6 2" xfId="7692"/>
    <cellStyle name="Total 19 6 3" xfId="7693"/>
    <cellStyle name="Total 19 7" xfId="7694"/>
    <cellStyle name="Total 19 8" xfId="7695"/>
    <cellStyle name="Total 19 9" xfId="7696"/>
    <cellStyle name="Total 2" xfId="7697"/>
    <cellStyle name="Total 2 10" xfId="7698"/>
    <cellStyle name="Total 2 10 2" xfId="7699"/>
    <cellStyle name="Total 2 10 3" xfId="7700"/>
    <cellStyle name="Total 2 11" xfId="7701"/>
    <cellStyle name="Total 2 11 2" xfId="7702"/>
    <cellStyle name="Total 2 11 3" xfId="7703"/>
    <cellStyle name="Total 2 12" xfId="7704"/>
    <cellStyle name="Total 2 12 2" xfId="7705"/>
    <cellStyle name="Total 2 12 3" xfId="7706"/>
    <cellStyle name="Total 2 13" xfId="7707"/>
    <cellStyle name="Total 2 13 2" xfId="7708"/>
    <cellStyle name="Total 2 13 3" xfId="7709"/>
    <cellStyle name="Total 2 14" xfId="7710"/>
    <cellStyle name="Total 2 14 2" xfId="7711"/>
    <cellStyle name="Total 2 14 3" xfId="7712"/>
    <cellStyle name="Total 2 15" xfId="7713"/>
    <cellStyle name="Total 2 15 2" xfId="7714"/>
    <cellStyle name="Total 2 15 3" xfId="7715"/>
    <cellStyle name="Total 2 16" xfId="7716"/>
    <cellStyle name="Total 2 16 2" xfId="7717"/>
    <cellStyle name="Total 2 16 2 2" xfId="7718"/>
    <cellStyle name="Total 2 16 2 2 2" xfId="7719"/>
    <cellStyle name="Total 2 16 2 2 2 2" xfId="7720"/>
    <cellStyle name="Total 2 16 2 2 2 2 2" xfId="7721"/>
    <cellStyle name="Total 2 16 2 2 3" xfId="7722"/>
    <cellStyle name="Total 2 16 2 2 4" xfId="7723"/>
    <cellStyle name="Total 2 16 2 3" xfId="7724"/>
    <cellStyle name="Total 2 16 2 3 2" xfId="7725"/>
    <cellStyle name="Total 2 16 2 3 2 2" xfId="7726"/>
    <cellStyle name="Total 2 16 2 4" xfId="7727"/>
    <cellStyle name="Total 2 16 3" xfId="7728"/>
    <cellStyle name="Total 2 16 4" xfId="7729"/>
    <cellStyle name="Total 2 16 4 2" xfId="7730"/>
    <cellStyle name="Total 2 16 4 2 2" xfId="7731"/>
    <cellStyle name="Total 2 16 5" xfId="7732"/>
    <cellStyle name="Total 2 16 6" xfId="7733"/>
    <cellStyle name="Total 2 16 7" xfId="7734"/>
    <cellStyle name="Total 2 16 8" xfId="7735"/>
    <cellStyle name="Total 2 17" xfId="7736"/>
    <cellStyle name="Total 2 17 2" xfId="7737"/>
    <cellStyle name="Total 2 17 2 2" xfId="7738"/>
    <cellStyle name="Total 2 17 2 2 2" xfId="7739"/>
    <cellStyle name="Total 2 17 2 2 2 2" xfId="7740"/>
    <cellStyle name="Total 2 17 2 2 2 2 2" xfId="7741"/>
    <cellStyle name="Total 2 17 2 2 3" xfId="7742"/>
    <cellStyle name="Total 2 17 2 2 4" xfId="7743"/>
    <cellStyle name="Total 2 17 2 3" xfId="7744"/>
    <cellStyle name="Total 2 17 2 3 2" xfId="7745"/>
    <cellStyle name="Total 2 17 2 3 2 2" xfId="7746"/>
    <cellStyle name="Total 2 17 2 4" xfId="7747"/>
    <cellStyle name="Total 2 17 3" xfId="7748"/>
    <cellStyle name="Total 2 17 4" xfId="7749"/>
    <cellStyle name="Total 2 17 4 2" xfId="7750"/>
    <cellStyle name="Total 2 17 4 2 2" xfId="7751"/>
    <cellStyle name="Total 2 17 5" xfId="7752"/>
    <cellStyle name="Total 2 17 6" xfId="7753"/>
    <cellStyle name="Total 2 17 7" xfId="7754"/>
    <cellStyle name="Total 2 17 8" xfId="7755"/>
    <cellStyle name="Total 2 18" xfId="7756"/>
    <cellStyle name="Total 2 18 2" xfId="7757"/>
    <cellStyle name="Total 2 18 2 2" xfId="7758"/>
    <cellStyle name="Total 2 18 2 2 2" xfId="7759"/>
    <cellStyle name="Total 2 18 2 2 2 2" xfId="7760"/>
    <cellStyle name="Total 2 18 2 2 2 2 2" xfId="7761"/>
    <cellStyle name="Total 2 18 2 2 3" xfId="7762"/>
    <cellStyle name="Total 2 18 2 2 4" xfId="7763"/>
    <cellStyle name="Total 2 18 2 3" xfId="7764"/>
    <cellStyle name="Total 2 18 2 3 2" xfId="7765"/>
    <cellStyle name="Total 2 18 2 3 2 2" xfId="7766"/>
    <cellStyle name="Total 2 18 2 4" xfId="7767"/>
    <cellStyle name="Total 2 18 3" xfId="7768"/>
    <cellStyle name="Total 2 18 4" xfId="7769"/>
    <cellStyle name="Total 2 18 4 2" xfId="7770"/>
    <cellStyle name="Total 2 18 4 2 2" xfId="7771"/>
    <cellStyle name="Total 2 18 5" xfId="7772"/>
    <cellStyle name="Total 2 18 6" xfId="7773"/>
    <cellStyle name="Total 2 18 7" xfId="7774"/>
    <cellStyle name="Total 2 18 8" xfId="7775"/>
    <cellStyle name="Total 2 19" xfId="7776"/>
    <cellStyle name="Total 2 19 2" xfId="7777"/>
    <cellStyle name="Total 2 19 2 2" xfId="7778"/>
    <cellStyle name="Total 2 19 2 2 2" xfId="7779"/>
    <cellStyle name="Total 2 19 2 2 2 2" xfId="7780"/>
    <cellStyle name="Total 2 19 2 2 2 2 2" xfId="7781"/>
    <cellStyle name="Total 2 19 2 2 3" xfId="7782"/>
    <cellStyle name="Total 2 19 2 2 4" xfId="7783"/>
    <cellStyle name="Total 2 19 2 3" xfId="7784"/>
    <cellStyle name="Total 2 19 2 3 2" xfId="7785"/>
    <cellStyle name="Total 2 19 2 3 2 2" xfId="7786"/>
    <cellStyle name="Total 2 19 2 4" xfId="7787"/>
    <cellStyle name="Total 2 19 3" xfId="7788"/>
    <cellStyle name="Total 2 19 4" xfId="7789"/>
    <cellStyle name="Total 2 19 4 2" xfId="7790"/>
    <cellStyle name="Total 2 19 4 2 2" xfId="7791"/>
    <cellStyle name="Total 2 19 5" xfId="7792"/>
    <cellStyle name="Total 2 19 6" xfId="7793"/>
    <cellStyle name="Total 2 19 7" xfId="7794"/>
    <cellStyle name="Total 2 19 8" xfId="7795"/>
    <cellStyle name="Total 2 2" xfId="7796"/>
    <cellStyle name="Total 2 2 2" xfId="7797"/>
    <cellStyle name="Total 2 2 3" xfId="7798"/>
    <cellStyle name="Total 2 2 4" xfId="7799"/>
    <cellStyle name="Total 2 2 5" xfId="7800"/>
    <cellStyle name="Total 2 2 6" xfId="7801"/>
    <cellStyle name="Total 2 20" xfId="7802"/>
    <cellStyle name="Total 2 20 2" xfId="7803"/>
    <cellStyle name="Total 2 20 2 2" xfId="7804"/>
    <cellStyle name="Total 2 20 2 2 2" xfId="7805"/>
    <cellStyle name="Total 2 20 2 2 2 2" xfId="7806"/>
    <cellStyle name="Total 2 20 2 2 2 2 2" xfId="7807"/>
    <cellStyle name="Total 2 20 2 2 3" xfId="7808"/>
    <cellStyle name="Total 2 20 2 2 4" xfId="7809"/>
    <cellStyle name="Total 2 20 2 3" xfId="7810"/>
    <cellStyle name="Total 2 20 2 3 2" xfId="7811"/>
    <cellStyle name="Total 2 20 2 3 2 2" xfId="7812"/>
    <cellStyle name="Total 2 20 2 4" xfId="7813"/>
    <cellStyle name="Total 2 20 3" xfId="7814"/>
    <cellStyle name="Total 2 20 4" xfId="7815"/>
    <cellStyle name="Total 2 20 4 2" xfId="7816"/>
    <cellStyle name="Total 2 20 4 2 2" xfId="7817"/>
    <cellStyle name="Total 2 20 5" xfId="7818"/>
    <cellStyle name="Total 2 20 6" xfId="7819"/>
    <cellStyle name="Total 2 20 7" xfId="7820"/>
    <cellStyle name="Total 2 20 8" xfId="7821"/>
    <cellStyle name="Total 2 21" xfId="7822"/>
    <cellStyle name="Total 2 21 2" xfId="7823"/>
    <cellStyle name="Total 2 21 3" xfId="7824"/>
    <cellStyle name="Total 2 22" xfId="7825"/>
    <cellStyle name="Total 2 22 2" xfId="7826"/>
    <cellStyle name="Total 2 22 3" xfId="7827"/>
    <cellStyle name="Total 2 23" xfId="7828"/>
    <cellStyle name="Total 2 23 2" xfId="7829"/>
    <cellStyle name="Total 2 23 3" xfId="7830"/>
    <cellStyle name="Total 2 24" xfId="7831"/>
    <cellStyle name="Total 2 24 2" xfId="7832"/>
    <cellStyle name="Total 2 24 3" xfId="7833"/>
    <cellStyle name="Total 2 25" xfId="7834"/>
    <cellStyle name="Total 2 25 2" xfId="7835"/>
    <cellStyle name="Total 2 25 3" xfId="7836"/>
    <cellStyle name="Total 2 26" xfId="7837"/>
    <cellStyle name="Total 2 26 2" xfId="7838"/>
    <cellStyle name="Total 2 26 3" xfId="7839"/>
    <cellStyle name="Total 2 27" xfId="7840"/>
    <cellStyle name="Total 2 27 2" xfId="7841"/>
    <cellStyle name="Total 2 27 2 2" xfId="7842"/>
    <cellStyle name="Total 2 27 2 2 2" xfId="7843"/>
    <cellStyle name="Total 2 27 2 2 2 2" xfId="7844"/>
    <cellStyle name="Total 2 27 2 3" xfId="7845"/>
    <cellStyle name="Total 2 27 2 4" xfId="7846"/>
    <cellStyle name="Total 2 27 3" xfId="7847"/>
    <cellStyle name="Total 2 27 3 2" xfId="7848"/>
    <cellStyle name="Total 2 27 3 2 2" xfId="7849"/>
    <cellStyle name="Total 2 27 4" xfId="7850"/>
    <cellStyle name="Total 2 28" xfId="7851"/>
    <cellStyle name="Total 2 28 2" xfId="7852"/>
    <cellStyle name="Total 2 28 2 2" xfId="7853"/>
    <cellStyle name="Total 2 29" xfId="7854"/>
    <cellStyle name="Total 2 3" xfId="7855"/>
    <cellStyle name="Total 2 3 2" xfId="7856"/>
    <cellStyle name="Total 2 3 3" xfId="7857"/>
    <cellStyle name="Total 2 30" xfId="7858"/>
    <cellStyle name="Total 2 31" xfId="7859"/>
    <cellStyle name="Total 2 32" xfId="7860"/>
    <cellStyle name="Total 2 33" xfId="7861"/>
    <cellStyle name="Total 2 34" xfId="7862"/>
    <cellStyle name="Total 2 35" xfId="7863"/>
    <cellStyle name="Total 2 4" xfId="7864"/>
    <cellStyle name="Total 2 4 2" xfId="7865"/>
    <cellStyle name="Total 2 4 3" xfId="7866"/>
    <cellStyle name="Total 2 5" xfId="7867"/>
    <cellStyle name="Total 2 5 2" xfId="7868"/>
    <cellStyle name="Total 2 5 3" xfId="7869"/>
    <cellStyle name="Total 2 6" xfId="7870"/>
    <cellStyle name="Total 2 6 2" xfId="7871"/>
    <cellStyle name="Total 2 6 3" xfId="7872"/>
    <cellStyle name="Total 2 7" xfId="7873"/>
    <cellStyle name="Total 2 7 2" xfId="7874"/>
    <cellStyle name="Total 2 7 3" xfId="7875"/>
    <cellStyle name="Total 2 8" xfId="7876"/>
    <cellStyle name="Total 2 8 10" xfId="7877"/>
    <cellStyle name="Total 2 8 10 2" xfId="7878"/>
    <cellStyle name="Total 2 8 10 3" xfId="7879"/>
    <cellStyle name="Total 2 8 11" xfId="7880"/>
    <cellStyle name="Total 2 8 11 2" xfId="7881"/>
    <cellStyle name="Total 2 8 11 3" xfId="7882"/>
    <cellStyle name="Total 2 8 12" xfId="7883"/>
    <cellStyle name="Total 2 8 12 2" xfId="7884"/>
    <cellStyle name="Total 2 8 12 3" xfId="7885"/>
    <cellStyle name="Total 2 8 13" xfId="7886"/>
    <cellStyle name="Total 2 8 14" xfId="7887"/>
    <cellStyle name="Total 2 8 2" xfId="7888"/>
    <cellStyle name="Total 2 8 2 10" xfId="7889"/>
    <cellStyle name="Total 2 8 2 10 2" xfId="7890"/>
    <cellStyle name="Total 2 8 2 10 3" xfId="7891"/>
    <cellStyle name="Total 2 8 2 11" xfId="7892"/>
    <cellStyle name="Total 2 8 2 11 2" xfId="7893"/>
    <cellStyle name="Total 2 8 2 11 3" xfId="7894"/>
    <cellStyle name="Total 2 8 2 12" xfId="7895"/>
    <cellStyle name="Total 2 8 2 12 2" xfId="7896"/>
    <cellStyle name="Total 2 8 2 12 3" xfId="7897"/>
    <cellStyle name="Total 2 8 2 13" xfId="7898"/>
    <cellStyle name="Total 2 8 2 14" xfId="7899"/>
    <cellStyle name="Total 2 8 2 2" xfId="7900"/>
    <cellStyle name="Total 2 8 2 2 2" xfId="7901"/>
    <cellStyle name="Total 2 8 2 2 3" xfId="7902"/>
    <cellStyle name="Total 2 8 2 3" xfId="7903"/>
    <cellStyle name="Total 2 8 2 3 2" xfId="7904"/>
    <cellStyle name="Total 2 8 2 3 3" xfId="7905"/>
    <cellStyle name="Total 2 8 2 4" xfId="7906"/>
    <cellStyle name="Total 2 8 2 4 2" xfId="7907"/>
    <cellStyle name="Total 2 8 2 4 3" xfId="7908"/>
    <cellStyle name="Total 2 8 2 5" xfId="7909"/>
    <cellStyle name="Total 2 8 2 5 2" xfId="7910"/>
    <cellStyle name="Total 2 8 2 5 3" xfId="7911"/>
    <cellStyle name="Total 2 8 2 6" xfId="7912"/>
    <cellStyle name="Total 2 8 2 6 2" xfId="7913"/>
    <cellStyle name="Total 2 8 2 6 3" xfId="7914"/>
    <cellStyle name="Total 2 8 2 7" xfId="7915"/>
    <cellStyle name="Total 2 8 2 7 2" xfId="7916"/>
    <cellStyle name="Total 2 8 2 7 3" xfId="7917"/>
    <cellStyle name="Total 2 8 2 8" xfId="7918"/>
    <cellStyle name="Total 2 8 2 8 2" xfId="7919"/>
    <cellStyle name="Total 2 8 2 8 3" xfId="7920"/>
    <cellStyle name="Total 2 8 2 9" xfId="7921"/>
    <cellStyle name="Total 2 8 2 9 2" xfId="7922"/>
    <cellStyle name="Total 2 8 2 9 3" xfId="7923"/>
    <cellStyle name="Total 2 8 3" xfId="7924"/>
    <cellStyle name="Total 2 8 3 2" xfId="7925"/>
    <cellStyle name="Total 2 8 3 2 2" xfId="7926"/>
    <cellStyle name="Total 2 8 3 2 3" xfId="7927"/>
    <cellStyle name="Total 2 8 3 3" xfId="7928"/>
    <cellStyle name="Total 2 8 3 3 2" xfId="7929"/>
    <cellStyle name="Total 2 8 3 3 3" xfId="7930"/>
    <cellStyle name="Total 2 8 3 4" xfId="7931"/>
    <cellStyle name="Total 2 8 3 4 2" xfId="7932"/>
    <cellStyle name="Total 2 8 3 4 3" xfId="7933"/>
    <cellStyle name="Total 2 8 3 5" xfId="7934"/>
    <cellStyle name="Total 2 8 3 5 2" xfId="7935"/>
    <cellStyle name="Total 2 8 3 5 3" xfId="7936"/>
    <cellStyle name="Total 2 8 3 6" xfId="7937"/>
    <cellStyle name="Total 2 8 3 6 2" xfId="7938"/>
    <cellStyle name="Total 2 8 3 6 3" xfId="7939"/>
    <cellStyle name="Total 2 8 3 7" xfId="7940"/>
    <cellStyle name="Total 2 8 3 8" xfId="7941"/>
    <cellStyle name="Total 2 8 4" xfId="7942"/>
    <cellStyle name="Total 2 8 4 2" xfId="7943"/>
    <cellStyle name="Total 2 8 4 3" xfId="7944"/>
    <cellStyle name="Total 2 8 5" xfId="7945"/>
    <cellStyle name="Total 2 8 5 2" xfId="7946"/>
    <cellStyle name="Total 2 8 5 3" xfId="7947"/>
    <cellStyle name="Total 2 8 6" xfId="7948"/>
    <cellStyle name="Total 2 8 6 2" xfId="7949"/>
    <cellStyle name="Total 2 8 6 3" xfId="7950"/>
    <cellStyle name="Total 2 8 7" xfId="7951"/>
    <cellStyle name="Total 2 8 7 2" xfId="7952"/>
    <cellStyle name="Total 2 8 7 3" xfId="7953"/>
    <cellStyle name="Total 2 8 8" xfId="7954"/>
    <cellStyle name="Total 2 8 8 2" xfId="7955"/>
    <cellStyle name="Total 2 8 8 3" xfId="7956"/>
    <cellStyle name="Total 2 8 9" xfId="7957"/>
    <cellStyle name="Total 2 8 9 2" xfId="7958"/>
    <cellStyle name="Total 2 8 9 3" xfId="7959"/>
    <cellStyle name="Total 2 9" xfId="7960"/>
    <cellStyle name="Total 2 9 2" xfId="7961"/>
    <cellStyle name="Total 2 9 3" xfId="7962"/>
    <cellStyle name="Total 20" xfId="7963"/>
    <cellStyle name="Total 20 10" xfId="7964"/>
    <cellStyle name="Total 20 11" xfId="7965"/>
    <cellStyle name="Total 20 12" xfId="7966"/>
    <cellStyle name="Total 20 13" xfId="7967"/>
    <cellStyle name="Total 20 14" xfId="7968"/>
    <cellStyle name="Total 20 15" xfId="7969"/>
    <cellStyle name="Total 20 16" xfId="7970"/>
    <cellStyle name="Total 20 17" xfId="7971"/>
    <cellStyle name="Total 20 18" xfId="7972"/>
    <cellStyle name="Total 20 2" xfId="7973"/>
    <cellStyle name="Total 20 2 2" xfId="7974"/>
    <cellStyle name="Total 20 2 3" xfId="7975"/>
    <cellStyle name="Total 20 3" xfId="7976"/>
    <cellStyle name="Total 20 3 2" xfId="7977"/>
    <cellStyle name="Total 20 3 3" xfId="7978"/>
    <cellStyle name="Total 20 4" xfId="7979"/>
    <cellStyle name="Total 20 4 2" xfId="7980"/>
    <cellStyle name="Total 20 4 3" xfId="7981"/>
    <cellStyle name="Total 20 5" xfId="7982"/>
    <cellStyle name="Total 20 5 2" xfId="7983"/>
    <cellStyle name="Total 20 5 3" xfId="7984"/>
    <cellStyle name="Total 20 6" xfId="7985"/>
    <cellStyle name="Total 20 6 2" xfId="7986"/>
    <cellStyle name="Total 20 6 3" xfId="7987"/>
    <cellStyle name="Total 20 7" xfId="7988"/>
    <cellStyle name="Total 20 8" xfId="7989"/>
    <cellStyle name="Total 20 9" xfId="7990"/>
    <cellStyle name="Total 21" xfId="7991"/>
    <cellStyle name="Total 21 10" xfId="7992"/>
    <cellStyle name="Total 21 11" xfId="7993"/>
    <cellStyle name="Total 21 12" xfId="7994"/>
    <cellStyle name="Total 21 13" xfId="7995"/>
    <cellStyle name="Total 21 14" xfId="7996"/>
    <cellStyle name="Total 21 15" xfId="7997"/>
    <cellStyle name="Total 21 16" xfId="7998"/>
    <cellStyle name="Total 21 17" xfId="7999"/>
    <cellStyle name="Total 21 18" xfId="8000"/>
    <cellStyle name="Total 21 2" xfId="8001"/>
    <cellStyle name="Total 21 2 2" xfId="8002"/>
    <cellStyle name="Total 21 2 3" xfId="8003"/>
    <cellStyle name="Total 21 3" xfId="8004"/>
    <cellStyle name="Total 21 3 2" xfId="8005"/>
    <cellStyle name="Total 21 3 3" xfId="8006"/>
    <cellStyle name="Total 21 4" xfId="8007"/>
    <cellStyle name="Total 21 4 2" xfId="8008"/>
    <cellStyle name="Total 21 4 3" xfId="8009"/>
    <cellStyle name="Total 21 5" xfId="8010"/>
    <cellStyle name="Total 21 5 2" xfId="8011"/>
    <cellStyle name="Total 21 5 3" xfId="8012"/>
    <cellStyle name="Total 21 6" xfId="8013"/>
    <cellStyle name="Total 21 6 2" xfId="8014"/>
    <cellStyle name="Total 21 6 3" xfId="8015"/>
    <cellStyle name="Total 21 7" xfId="8016"/>
    <cellStyle name="Total 21 8" xfId="8017"/>
    <cellStyle name="Total 21 9" xfId="8018"/>
    <cellStyle name="Total 22" xfId="8019"/>
    <cellStyle name="Total 22 10" xfId="8020"/>
    <cellStyle name="Total 22 11" xfId="8021"/>
    <cellStyle name="Total 22 12" xfId="8022"/>
    <cellStyle name="Total 22 13" xfId="8023"/>
    <cellStyle name="Total 22 14" xfId="8024"/>
    <cellStyle name="Total 22 15" xfId="8025"/>
    <cellStyle name="Total 22 16" xfId="8026"/>
    <cellStyle name="Total 22 17" xfId="8027"/>
    <cellStyle name="Total 22 18" xfId="8028"/>
    <cellStyle name="Total 22 2" xfId="8029"/>
    <cellStyle name="Total 22 2 2" xfId="8030"/>
    <cellStyle name="Total 22 2 3" xfId="8031"/>
    <cellStyle name="Total 22 3" xfId="8032"/>
    <cellStyle name="Total 22 3 2" xfId="8033"/>
    <cellStyle name="Total 22 3 3" xfId="8034"/>
    <cellStyle name="Total 22 4" xfId="8035"/>
    <cellStyle name="Total 22 4 2" xfId="8036"/>
    <cellStyle name="Total 22 4 3" xfId="8037"/>
    <cellStyle name="Total 22 5" xfId="8038"/>
    <cellStyle name="Total 22 5 2" xfId="8039"/>
    <cellStyle name="Total 22 5 3" xfId="8040"/>
    <cellStyle name="Total 22 6" xfId="8041"/>
    <cellStyle name="Total 22 6 2" xfId="8042"/>
    <cellStyle name="Total 22 6 3" xfId="8043"/>
    <cellStyle name="Total 22 7" xfId="8044"/>
    <cellStyle name="Total 22 8" xfId="8045"/>
    <cellStyle name="Total 22 9" xfId="8046"/>
    <cellStyle name="Total 23" xfId="8047"/>
    <cellStyle name="Total 23 10" xfId="8048"/>
    <cellStyle name="Total 23 11" xfId="8049"/>
    <cellStyle name="Total 23 12" xfId="8050"/>
    <cellStyle name="Total 23 13" xfId="8051"/>
    <cellStyle name="Total 23 14" xfId="8052"/>
    <cellStyle name="Total 23 15" xfId="8053"/>
    <cellStyle name="Total 23 16" xfId="8054"/>
    <cellStyle name="Total 23 17" xfId="8055"/>
    <cellStyle name="Total 23 18" xfId="8056"/>
    <cellStyle name="Total 23 2" xfId="8057"/>
    <cellStyle name="Total 23 2 2" xfId="8058"/>
    <cellStyle name="Total 23 2 3" xfId="8059"/>
    <cellStyle name="Total 23 3" xfId="8060"/>
    <cellStyle name="Total 23 3 2" xfId="8061"/>
    <cellStyle name="Total 23 3 3" xfId="8062"/>
    <cellStyle name="Total 23 4" xfId="8063"/>
    <cellStyle name="Total 23 4 2" xfId="8064"/>
    <cellStyle name="Total 23 4 3" xfId="8065"/>
    <cellStyle name="Total 23 5" xfId="8066"/>
    <cellStyle name="Total 23 5 2" xfId="8067"/>
    <cellStyle name="Total 23 5 3" xfId="8068"/>
    <cellStyle name="Total 23 6" xfId="8069"/>
    <cellStyle name="Total 23 6 2" xfId="8070"/>
    <cellStyle name="Total 23 6 3" xfId="8071"/>
    <cellStyle name="Total 23 7" xfId="8072"/>
    <cellStyle name="Total 23 8" xfId="8073"/>
    <cellStyle name="Total 23 9" xfId="8074"/>
    <cellStyle name="Total 24" xfId="8075"/>
    <cellStyle name="Total 24 10" xfId="8076"/>
    <cellStyle name="Total 24 11" xfId="8077"/>
    <cellStyle name="Total 24 12" xfId="8078"/>
    <cellStyle name="Total 24 13" xfId="8079"/>
    <cellStyle name="Total 24 14" xfId="8080"/>
    <cellStyle name="Total 24 15" xfId="8081"/>
    <cellStyle name="Total 24 16" xfId="8082"/>
    <cellStyle name="Total 24 17" xfId="8083"/>
    <cellStyle name="Total 24 18" xfId="8084"/>
    <cellStyle name="Total 24 2" xfId="8085"/>
    <cellStyle name="Total 24 2 2" xfId="8086"/>
    <cellStyle name="Total 24 2 3" xfId="8087"/>
    <cellStyle name="Total 24 3" xfId="8088"/>
    <cellStyle name="Total 24 3 2" xfId="8089"/>
    <cellStyle name="Total 24 3 3" xfId="8090"/>
    <cellStyle name="Total 24 4" xfId="8091"/>
    <cellStyle name="Total 24 4 2" xfId="8092"/>
    <cellStyle name="Total 24 4 3" xfId="8093"/>
    <cellStyle name="Total 24 5" xfId="8094"/>
    <cellStyle name="Total 24 5 2" xfId="8095"/>
    <cellStyle name="Total 24 5 3" xfId="8096"/>
    <cellStyle name="Total 24 6" xfId="8097"/>
    <cellStyle name="Total 24 6 2" xfId="8098"/>
    <cellStyle name="Total 24 6 3" xfId="8099"/>
    <cellStyle name="Total 24 7" xfId="8100"/>
    <cellStyle name="Total 24 8" xfId="8101"/>
    <cellStyle name="Total 24 9" xfId="8102"/>
    <cellStyle name="Total 25" xfId="8103"/>
    <cellStyle name="Total 25 10" xfId="8104"/>
    <cellStyle name="Total 25 11" xfId="8105"/>
    <cellStyle name="Total 25 12" xfId="8106"/>
    <cellStyle name="Total 25 13" xfId="8107"/>
    <cellStyle name="Total 25 2" xfId="8108"/>
    <cellStyle name="Total 25 3" xfId="8109"/>
    <cellStyle name="Total 25 4" xfId="8110"/>
    <cellStyle name="Total 25 5" xfId="8111"/>
    <cellStyle name="Total 25 6" xfId="8112"/>
    <cellStyle name="Total 25 7" xfId="8113"/>
    <cellStyle name="Total 25 8" xfId="8114"/>
    <cellStyle name="Total 25 9" xfId="8115"/>
    <cellStyle name="Total 26" xfId="8116"/>
    <cellStyle name="Total 26 10" xfId="8117"/>
    <cellStyle name="Total 26 11" xfId="8118"/>
    <cellStyle name="Total 26 12" xfId="8119"/>
    <cellStyle name="Total 26 13" xfId="8120"/>
    <cellStyle name="Total 26 2" xfId="8121"/>
    <cellStyle name="Total 26 3" xfId="8122"/>
    <cellStyle name="Total 26 4" xfId="8123"/>
    <cellStyle name="Total 26 5" xfId="8124"/>
    <cellStyle name="Total 26 6" xfId="8125"/>
    <cellStyle name="Total 26 7" xfId="8126"/>
    <cellStyle name="Total 26 8" xfId="8127"/>
    <cellStyle name="Total 26 9" xfId="8128"/>
    <cellStyle name="Total 27" xfId="8129"/>
    <cellStyle name="Total 27 10" xfId="8130"/>
    <cellStyle name="Total 27 11" xfId="8131"/>
    <cellStyle name="Total 27 12" xfId="8132"/>
    <cellStyle name="Total 27 13" xfId="8133"/>
    <cellStyle name="Total 27 2" xfId="8134"/>
    <cellStyle name="Total 27 3" xfId="8135"/>
    <cellStyle name="Total 27 4" xfId="8136"/>
    <cellStyle name="Total 27 5" xfId="8137"/>
    <cellStyle name="Total 27 6" xfId="8138"/>
    <cellStyle name="Total 27 7" xfId="8139"/>
    <cellStyle name="Total 27 8" xfId="8140"/>
    <cellStyle name="Total 27 9" xfId="8141"/>
    <cellStyle name="Total 28" xfId="8142"/>
    <cellStyle name="Total 28 10" xfId="8143"/>
    <cellStyle name="Total 28 11" xfId="8144"/>
    <cellStyle name="Total 28 12" xfId="8145"/>
    <cellStyle name="Total 28 13" xfId="8146"/>
    <cellStyle name="Total 28 2" xfId="8147"/>
    <cellStyle name="Total 28 3" xfId="8148"/>
    <cellStyle name="Total 28 4" xfId="8149"/>
    <cellStyle name="Total 28 5" xfId="8150"/>
    <cellStyle name="Total 28 6" xfId="8151"/>
    <cellStyle name="Total 28 7" xfId="8152"/>
    <cellStyle name="Total 28 8" xfId="8153"/>
    <cellStyle name="Total 28 9" xfId="8154"/>
    <cellStyle name="Total 29" xfId="8155"/>
    <cellStyle name="Total 29 10" xfId="8156"/>
    <cellStyle name="Total 29 11" xfId="8157"/>
    <cellStyle name="Total 29 12" xfId="8158"/>
    <cellStyle name="Total 29 13" xfId="8159"/>
    <cellStyle name="Total 29 2" xfId="8160"/>
    <cellStyle name="Total 29 3" xfId="8161"/>
    <cellStyle name="Total 29 4" xfId="8162"/>
    <cellStyle name="Total 29 5" xfId="8163"/>
    <cellStyle name="Total 29 6" xfId="8164"/>
    <cellStyle name="Total 29 7" xfId="8165"/>
    <cellStyle name="Total 29 8" xfId="8166"/>
    <cellStyle name="Total 29 9" xfId="8167"/>
    <cellStyle name="Total 3" xfId="8168"/>
    <cellStyle name="Total 3 10" xfId="8169"/>
    <cellStyle name="Total 3 2" xfId="8170"/>
    <cellStyle name="Total 3 2 2" xfId="8171"/>
    <cellStyle name="Total 3 2 2 2" xfId="8172"/>
    <cellStyle name="Total 3 2 2 3" xfId="8173"/>
    <cellStyle name="Total 3 2 3" xfId="8174"/>
    <cellStyle name="Total 3 2 3 2" xfId="8175"/>
    <cellStyle name="Total 3 2 3 3" xfId="8176"/>
    <cellStyle name="Total 3 2 4" xfId="8177"/>
    <cellStyle name="Total 3 2 4 2" xfId="8178"/>
    <cellStyle name="Total 3 2 4 3" xfId="8179"/>
    <cellStyle name="Total 3 2 5" xfId="8180"/>
    <cellStyle name="Total 3 2 5 2" xfId="8181"/>
    <cellStyle name="Total 3 2 5 3" xfId="8182"/>
    <cellStyle name="Total 3 2 6" xfId="8183"/>
    <cellStyle name="Total 3 2 7" xfId="8184"/>
    <cellStyle name="Total 3 2 8" xfId="8185"/>
    <cellStyle name="Total 3 3" xfId="8186"/>
    <cellStyle name="Total 3 3 2" xfId="8187"/>
    <cellStyle name="Total 3 3 3" xfId="8188"/>
    <cellStyle name="Total 3 4" xfId="8189"/>
    <cellStyle name="Total 3 4 2" xfId="8190"/>
    <cellStyle name="Total 3 4 3" xfId="8191"/>
    <cellStyle name="Total 3 5" xfId="8192"/>
    <cellStyle name="Total 3 5 2" xfId="8193"/>
    <cellStyle name="Total 3 5 3" xfId="8194"/>
    <cellStyle name="Total 3 6" xfId="8195"/>
    <cellStyle name="Total 3 6 2" xfId="8196"/>
    <cellStyle name="Total 3 6 3" xfId="8197"/>
    <cellStyle name="Total 3 7" xfId="8198"/>
    <cellStyle name="Total 3 7 2" xfId="8199"/>
    <cellStyle name="Total 3 7 3" xfId="8200"/>
    <cellStyle name="Total 3 8" xfId="8201"/>
    <cellStyle name="Total 3 9" xfId="8202"/>
    <cellStyle name="Total 30" xfId="8203"/>
    <cellStyle name="Total 30 10" xfId="8204"/>
    <cellStyle name="Total 30 11" xfId="8205"/>
    <cellStyle name="Total 30 12" xfId="8206"/>
    <cellStyle name="Total 30 13" xfId="8207"/>
    <cellStyle name="Total 30 2" xfId="8208"/>
    <cellStyle name="Total 30 3" xfId="8209"/>
    <cellStyle name="Total 30 4" xfId="8210"/>
    <cellStyle name="Total 30 5" xfId="8211"/>
    <cellStyle name="Total 30 6" xfId="8212"/>
    <cellStyle name="Total 30 7" xfId="8213"/>
    <cellStyle name="Total 30 8" xfId="8214"/>
    <cellStyle name="Total 30 9" xfId="8215"/>
    <cellStyle name="Total 31" xfId="8216"/>
    <cellStyle name="Total 31 10" xfId="8217"/>
    <cellStyle name="Total 31 11" xfId="8218"/>
    <cellStyle name="Total 31 12" xfId="8219"/>
    <cellStyle name="Total 31 13" xfId="8220"/>
    <cellStyle name="Total 31 2" xfId="8221"/>
    <cellStyle name="Total 31 3" xfId="8222"/>
    <cellStyle name="Total 31 4" xfId="8223"/>
    <cellStyle name="Total 31 5" xfId="8224"/>
    <cellStyle name="Total 31 6" xfId="8225"/>
    <cellStyle name="Total 31 7" xfId="8226"/>
    <cellStyle name="Total 31 8" xfId="8227"/>
    <cellStyle name="Total 31 9" xfId="8228"/>
    <cellStyle name="Total 32" xfId="8229"/>
    <cellStyle name="Total 32 10" xfId="8230"/>
    <cellStyle name="Total 32 11" xfId="8231"/>
    <cellStyle name="Total 32 12" xfId="8232"/>
    <cellStyle name="Total 32 13" xfId="8233"/>
    <cellStyle name="Total 32 2" xfId="8234"/>
    <cellStyle name="Total 32 3" xfId="8235"/>
    <cellStyle name="Total 32 4" xfId="8236"/>
    <cellStyle name="Total 32 5" xfId="8237"/>
    <cellStyle name="Total 32 6" xfId="8238"/>
    <cellStyle name="Total 32 7" xfId="8239"/>
    <cellStyle name="Total 32 8" xfId="8240"/>
    <cellStyle name="Total 32 9" xfId="8241"/>
    <cellStyle name="Total 33" xfId="8242"/>
    <cellStyle name="Total 33 10" xfId="8243"/>
    <cellStyle name="Total 33 11" xfId="8244"/>
    <cellStyle name="Total 33 12" xfId="8245"/>
    <cellStyle name="Total 33 13" xfId="8246"/>
    <cellStyle name="Total 33 2" xfId="8247"/>
    <cellStyle name="Total 33 3" xfId="8248"/>
    <cellStyle name="Total 33 4" xfId="8249"/>
    <cellStyle name="Total 33 5" xfId="8250"/>
    <cellStyle name="Total 33 6" xfId="8251"/>
    <cellStyle name="Total 33 7" xfId="8252"/>
    <cellStyle name="Total 33 8" xfId="8253"/>
    <cellStyle name="Total 33 9" xfId="8254"/>
    <cellStyle name="Total 34" xfId="8255"/>
    <cellStyle name="Total 34 10" xfId="8256"/>
    <cellStyle name="Total 34 11" xfId="8257"/>
    <cellStyle name="Total 34 12" xfId="8258"/>
    <cellStyle name="Total 34 13" xfId="8259"/>
    <cellStyle name="Total 34 2" xfId="8260"/>
    <cellStyle name="Total 34 3" xfId="8261"/>
    <cellStyle name="Total 34 4" xfId="8262"/>
    <cellStyle name="Total 34 5" xfId="8263"/>
    <cellStyle name="Total 34 6" xfId="8264"/>
    <cellStyle name="Total 34 7" xfId="8265"/>
    <cellStyle name="Total 34 8" xfId="8266"/>
    <cellStyle name="Total 34 9" xfId="8267"/>
    <cellStyle name="Total 35" xfId="8268"/>
    <cellStyle name="Total 35 10" xfId="8269"/>
    <cellStyle name="Total 35 11" xfId="8270"/>
    <cellStyle name="Total 35 12" xfId="8271"/>
    <cellStyle name="Total 35 13" xfId="8272"/>
    <cellStyle name="Total 35 2" xfId="8273"/>
    <cellStyle name="Total 35 3" xfId="8274"/>
    <cellStyle name="Total 35 4" xfId="8275"/>
    <cellStyle name="Total 35 5" xfId="8276"/>
    <cellStyle name="Total 35 6" xfId="8277"/>
    <cellStyle name="Total 35 7" xfId="8278"/>
    <cellStyle name="Total 35 8" xfId="8279"/>
    <cellStyle name="Total 35 9" xfId="8280"/>
    <cellStyle name="Total 36" xfId="8281"/>
    <cellStyle name="Total 36 10" xfId="8282"/>
    <cellStyle name="Total 36 11" xfId="8283"/>
    <cellStyle name="Total 36 12" xfId="8284"/>
    <cellStyle name="Total 36 13" xfId="8285"/>
    <cellStyle name="Total 36 2" xfId="8286"/>
    <cellStyle name="Total 36 3" xfId="8287"/>
    <cellStyle name="Total 36 4" xfId="8288"/>
    <cellStyle name="Total 36 5" xfId="8289"/>
    <cellStyle name="Total 36 6" xfId="8290"/>
    <cellStyle name="Total 36 7" xfId="8291"/>
    <cellStyle name="Total 36 8" xfId="8292"/>
    <cellStyle name="Total 36 9" xfId="8293"/>
    <cellStyle name="Total 37" xfId="8294"/>
    <cellStyle name="Total 38" xfId="8295"/>
    <cellStyle name="Total 39" xfId="8296"/>
    <cellStyle name="Total 4" xfId="8297"/>
    <cellStyle name="Total 4 10" xfId="8298"/>
    <cellStyle name="Total 4 2" xfId="8299"/>
    <cellStyle name="Total 4 2 2" xfId="8300"/>
    <cellStyle name="Total 4 2 2 2" xfId="8301"/>
    <cellStyle name="Total 4 2 2 3" xfId="8302"/>
    <cellStyle name="Total 4 2 3" xfId="8303"/>
    <cellStyle name="Total 4 2 3 2" xfId="8304"/>
    <cellStyle name="Total 4 2 3 3" xfId="8305"/>
    <cellStyle name="Total 4 2 4" xfId="8306"/>
    <cellStyle name="Total 4 2 4 2" xfId="8307"/>
    <cellStyle name="Total 4 2 4 3" xfId="8308"/>
    <cellStyle name="Total 4 2 5" xfId="8309"/>
    <cellStyle name="Total 4 2 5 2" xfId="8310"/>
    <cellStyle name="Total 4 2 5 3" xfId="8311"/>
    <cellStyle name="Total 4 2 6" xfId="8312"/>
    <cellStyle name="Total 4 2 7" xfId="8313"/>
    <cellStyle name="Total 4 3" xfId="8314"/>
    <cellStyle name="Total 4 3 2" xfId="8315"/>
    <cellStyle name="Total 4 3 3" xfId="8316"/>
    <cellStyle name="Total 4 4" xfId="8317"/>
    <cellStyle name="Total 4 4 2" xfId="8318"/>
    <cellStyle name="Total 4 4 3" xfId="8319"/>
    <cellStyle name="Total 4 5" xfId="8320"/>
    <cellStyle name="Total 4 5 2" xfId="8321"/>
    <cellStyle name="Total 4 5 3" xfId="8322"/>
    <cellStyle name="Total 4 6" xfId="8323"/>
    <cellStyle name="Total 4 6 2" xfId="8324"/>
    <cellStyle name="Total 4 6 3" xfId="8325"/>
    <cellStyle name="Total 4 7" xfId="8326"/>
    <cellStyle name="Total 4 7 2" xfId="8327"/>
    <cellStyle name="Total 4 7 3" xfId="8328"/>
    <cellStyle name="Total 4 8" xfId="8329"/>
    <cellStyle name="Total 4 9" xfId="8330"/>
    <cellStyle name="Total 40" xfId="8331"/>
    <cellStyle name="Total 5" xfId="8332"/>
    <cellStyle name="Total 5 2" xfId="8333"/>
    <cellStyle name="Total 5 2 2" xfId="8334"/>
    <cellStyle name="Total 5 2 2 2" xfId="8335"/>
    <cellStyle name="Total 5 2 2 3" xfId="8336"/>
    <cellStyle name="Total 5 2 3" xfId="8337"/>
    <cellStyle name="Total 5 2 3 2" xfId="8338"/>
    <cellStyle name="Total 5 2 3 3" xfId="8339"/>
    <cellStyle name="Total 5 2 4" xfId="8340"/>
    <cellStyle name="Total 5 2 4 2" xfId="8341"/>
    <cellStyle name="Total 5 2 4 3" xfId="8342"/>
    <cellStyle name="Total 5 2 5" xfId="8343"/>
    <cellStyle name="Total 5 2 5 2" xfId="8344"/>
    <cellStyle name="Total 5 2 5 3" xfId="8345"/>
    <cellStyle name="Total 5 2 6" xfId="8346"/>
    <cellStyle name="Total 5 2 7" xfId="8347"/>
    <cellStyle name="Total 5 3" xfId="8348"/>
    <cellStyle name="Total 5 3 2" xfId="8349"/>
    <cellStyle name="Total 5 3 3" xfId="8350"/>
    <cellStyle name="Total 5 4" xfId="8351"/>
    <cellStyle name="Total 5 4 2" xfId="8352"/>
    <cellStyle name="Total 5 4 3" xfId="8353"/>
    <cellStyle name="Total 5 5" xfId="8354"/>
    <cellStyle name="Total 5 5 2" xfId="8355"/>
    <cellStyle name="Total 5 5 3" xfId="8356"/>
    <cellStyle name="Total 5 6" xfId="8357"/>
    <cellStyle name="Total 5 6 2" xfId="8358"/>
    <cellStyle name="Total 5 6 3" xfId="8359"/>
    <cellStyle name="Total 5 7" xfId="8360"/>
    <cellStyle name="Total 5 8" xfId="8361"/>
    <cellStyle name="Total 5 9" xfId="8362"/>
    <cellStyle name="Total 6" xfId="8363"/>
    <cellStyle name="Total 6 2" xfId="8364"/>
    <cellStyle name="Total 6 2 2" xfId="8365"/>
    <cellStyle name="Total 6 2 3" xfId="8366"/>
    <cellStyle name="Total 6 3" xfId="8367"/>
    <cellStyle name="Total 6 4" xfId="8368"/>
    <cellStyle name="Total 7" xfId="8369"/>
    <cellStyle name="Total 7 10" xfId="8370"/>
    <cellStyle name="Total 7 10 2" xfId="8371"/>
    <cellStyle name="Total 7 10 3" xfId="8372"/>
    <cellStyle name="Total 7 11" xfId="8373"/>
    <cellStyle name="Total 7 11 2" xfId="8374"/>
    <cellStyle name="Total 7 11 3" xfId="8375"/>
    <cellStyle name="Total 7 12" xfId="8376"/>
    <cellStyle name="Total 7 12 2" xfId="8377"/>
    <cellStyle name="Total 7 12 3" xfId="8378"/>
    <cellStyle name="Total 7 13" xfId="8379"/>
    <cellStyle name="Total 7 13 2" xfId="8380"/>
    <cellStyle name="Total 7 13 3" xfId="8381"/>
    <cellStyle name="Total 7 14" xfId="8382"/>
    <cellStyle name="Total 7 15" xfId="8383"/>
    <cellStyle name="Total 7 2" xfId="8384"/>
    <cellStyle name="Total 7 2 2" xfId="8385"/>
    <cellStyle name="Total 7 2 3" xfId="8386"/>
    <cellStyle name="Total 7 3" xfId="8387"/>
    <cellStyle name="Total 7 3 2" xfId="8388"/>
    <cellStyle name="Total 7 3 2 2" xfId="8389"/>
    <cellStyle name="Total 7 3 2 3" xfId="8390"/>
    <cellStyle name="Total 7 3 3" xfId="8391"/>
    <cellStyle name="Total 7 3 3 2" xfId="8392"/>
    <cellStyle name="Total 7 3 3 3" xfId="8393"/>
    <cellStyle name="Total 7 3 4" xfId="8394"/>
    <cellStyle name="Total 7 3 4 2" xfId="8395"/>
    <cellStyle name="Total 7 3 4 3" xfId="8396"/>
    <cellStyle name="Total 7 3 5" xfId="8397"/>
    <cellStyle name="Total 7 3 5 2" xfId="8398"/>
    <cellStyle name="Total 7 3 5 3" xfId="8399"/>
    <cellStyle name="Total 7 3 6" xfId="8400"/>
    <cellStyle name="Total 7 3 6 2" xfId="8401"/>
    <cellStyle name="Total 7 3 6 3" xfId="8402"/>
    <cellStyle name="Total 7 3 7" xfId="8403"/>
    <cellStyle name="Total 7 3 8" xfId="8404"/>
    <cellStyle name="Total 7 4" xfId="8405"/>
    <cellStyle name="Total 7 4 2" xfId="8406"/>
    <cellStyle name="Total 7 4 3" xfId="8407"/>
    <cellStyle name="Total 7 5" xfId="8408"/>
    <cellStyle name="Total 7 5 2" xfId="8409"/>
    <cellStyle name="Total 7 5 3" xfId="8410"/>
    <cellStyle name="Total 7 6" xfId="8411"/>
    <cellStyle name="Total 7 6 2" xfId="8412"/>
    <cellStyle name="Total 7 6 3" xfId="8413"/>
    <cellStyle name="Total 7 7" xfId="8414"/>
    <cellStyle name="Total 7 7 2" xfId="8415"/>
    <cellStyle name="Total 7 7 3" xfId="8416"/>
    <cellStyle name="Total 7 8" xfId="8417"/>
    <cellStyle name="Total 7 8 2" xfId="8418"/>
    <cellStyle name="Total 7 8 3" xfId="8419"/>
    <cellStyle name="Total 7 9" xfId="8420"/>
    <cellStyle name="Total 7 9 2" xfId="8421"/>
    <cellStyle name="Total 7 9 3" xfId="8422"/>
    <cellStyle name="Total 8" xfId="8423"/>
    <cellStyle name="Total 8 2" xfId="8424"/>
    <cellStyle name="Total 8 2 2" xfId="8425"/>
    <cellStyle name="Total 8 2 3" xfId="8426"/>
    <cellStyle name="Total 8 3" xfId="8427"/>
    <cellStyle name="Total 8 4" xfId="8428"/>
    <cellStyle name="Total 9" xfId="8429"/>
    <cellStyle name="Total 9 2" xfId="8430"/>
    <cellStyle name="Total 9 2 2" xfId="8431"/>
    <cellStyle name="Total 9 2 3" xfId="8432"/>
    <cellStyle name="Total 9 3" xfId="8433"/>
    <cellStyle name="Total 9 4" xfId="8434"/>
    <cellStyle name="Vírgula 2" xfId="8435"/>
    <cellStyle name="Vírgula 2 2" xfId="8436"/>
    <cellStyle name="Vírgula 2 2 2 7 3" xfId="8437"/>
    <cellStyle name="Vírgula 2 2 2 7 3 2" xfId="8438"/>
    <cellStyle name="Vírgula 3" xfId="8439"/>
    <cellStyle name="Vírgula 3 2" xfId="8440"/>
    <cellStyle name="Währung_HNAPLAN1" xfId="8441"/>
    <cellStyle name="Warning Text" xfId="8442" builtinId="11" customBuiltin="1"/>
    <cellStyle name="Warning Text 2" xfId="8443"/>
    <cellStyle name="Warning Text 3" xfId="8444"/>
    <cellStyle name="Warning Text 4" xfId="8445"/>
    <cellStyle name="Warning Text 5" xfId="84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TAM%20AIRLINES%20GROUP/Resultados%20Trimestrales/Inputs%20Tab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data3\LATAM%20AIRLINES%20GROUP\Resultados%20Trimestrales\2016\2Q%202016\Tablas\Estado%20de%20Resultado%20USA%202Q%202016%20LAT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06"/>
      <sheetName val="Base 2008"/>
      <sheetName val="Base 2009"/>
      <sheetName val="Base 2010"/>
      <sheetName val="Base 2011"/>
      <sheetName val="Base 2012"/>
      <sheetName val="Base 2013"/>
      <sheetName val="Base 2014"/>
      <sheetName val="Base 2015"/>
      <sheetName val="Base 2016"/>
      <sheetName val="Base 2017"/>
      <sheetName val="Base 2018"/>
      <sheetName val="Base 2019"/>
      <sheetName val="P&amp;L"/>
      <sheetName val="BS"/>
      <sheetName val="Comparativo US$ Q &amp; Ytd"/>
      <sheetName val="BS-A"/>
      <sheetName val="BS-LE"/>
      <sheetName val="CF_"/>
      <sheetName val="Valores 2010"/>
      <sheetName val="Valores 2011"/>
      <sheetName val="Valores 2012"/>
      <sheetName val="Valores 2013"/>
      <sheetName val="Valores 2014"/>
      <sheetName val="Valores 2015"/>
      <sheetName val="Valores 2016"/>
      <sheetName val="Valores 2017"/>
      <sheetName val="Valores 2018"/>
      <sheetName val="Estad Holding 2011"/>
      <sheetName val="Estad Holding 2012"/>
      <sheetName val="Estad Holding 2013"/>
      <sheetName val="Estad Holding 2014"/>
      <sheetName val="Estad Holding 2015"/>
      <sheetName val="Estad Holding 2016"/>
      <sheetName val="Valores 2019"/>
      <sheetName val="Base 2020"/>
      <sheetName val="Valores 2020"/>
      <sheetName val="Estad Holding 2017"/>
      <sheetName val="Estad Holding 2018"/>
      <sheetName val="Oper Inc RE&amp;FO"/>
      <sheetName val="Tipos de Cambio"/>
      <sheetName val="Comparativo Indices"/>
      <sheetName val="Shares Outsta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C1" t="str">
            <v>January</v>
          </cell>
        </row>
        <row r="4">
          <cell r="D4" t="str">
            <v>Ene_02</v>
          </cell>
          <cell r="E4" t="str">
            <v>Ene_03</v>
          </cell>
          <cell r="F4" t="str">
            <v>Ene_04</v>
          </cell>
          <cell r="G4" t="str">
            <v>Feb_01</v>
          </cell>
          <cell r="H4" t="str">
            <v>Feb_02</v>
          </cell>
          <cell r="I4" t="str">
            <v>Feb_03</v>
          </cell>
          <cell r="J4" t="str">
            <v>Feb_04</v>
          </cell>
          <cell r="K4" t="str">
            <v>Mar_01</v>
          </cell>
          <cell r="L4" t="str">
            <v>Mar_02</v>
          </cell>
          <cell r="M4" t="str">
            <v>Mar_03</v>
          </cell>
          <cell r="N4" t="str">
            <v>Mar_04</v>
          </cell>
          <cell r="O4" t="str">
            <v>Abr_01</v>
          </cell>
          <cell r="P4" t="str">
            <v>Abr_02</v>
          </cell>
          <cell r="Q4" t="str">
            <v>Abr_03</v>
          </cell>
          <cell r="R4" t="str">
            <v>Abr_04</v>
          </cell>
          <cell r="S4" t="str">
            <v>May_01</v>
          </cell>
          <cell r="T4" t="str">
            <v>May_02</v>
          </cell>
          <cell r="U4" t="str">
            <v>May_03</v>
          </cell>
          <cell r="V4" t="str">
            <v>May_04</v>
          </cell>
          <cell r="W4" t="str">
            <v>Jun_01</v>
          </cell>
          <cell r="X4" t="str">
            <v>Jun_02</v>
          </cell>
          <cell r="Y4" t="str">
            <v>Jun_03</v>
          </cell>
          <cell r="Z4" t="str">
            <v>Jun_04</v>
          </cell>
          <cell r="AA4" t="str">
            <v>Jul_01</v>
          </cell>
          <cell r="AB4" t="str">
            <v>Jul_02</v>
          </cell>
          <cell r="AC4" t="str">
            <v>Jul_03</v>
          </cell>
          <cell r="AD4" t="str">
            <v>Jul_04</v>
          </cell>
          <cell r="AE4" t="str">
            <v>Jul_01</v>
          </cell>
          <cell r="AF4" t="str">
            <v>Ago_02</v>
          </cell>
          <cell r="AG4" t="str">
            <v>Ago_03</v>
          </cell>
          <cell r="AH4" t="str">
            <v>Ago_04</v>
          </cell>
          <cell r="AI4" t="str">
            <v>Sep_01</v>
          </cell>
          <cell r="AJ4" t="str">
            <v>Sep_02</v>
          </cell>
          <cell r="AK4" t="str">
            <v>Sep_03</v>
          </cell>
          <cell r="AL4" t="str">
            <v>Sep_04</v>
          </cell>
          <cell r="AM4" t="str">
            <v>Oct_01</v>
          </cell>
          <cell r="AN4" t="str">
            <v>Oct_02</v>
          </cell>
          <cell r="AO4" t="str">
            <v>Oct_03</v>
          </cell>
          <cell r="AP4" t="str">
            <v>Oct_04</v>
          </cell>
          <cell r="AQ4" t="str">
            <v>Nov_01</v>
          </cell>
          <cell r="AR4" t="str">
            <v>Nov_02</v>
          </cell>
          <cell r="AS4" t="str">
            <v>Nov_03</v>
          </cell>
          <cell r="AT4" t="str">
            <v>Nov_04</v>
          </cell>
          <cell r="AX4" t="str">
            <v>Dic_04</v>
          </cell>
          <cell r="AZ4" t="str">
            <v>Acum_01</v>
          </cell>
          <cell r="BA4" t="str">
            <v>Acum_02</v>
          </cell>
          <cell r="BB4" t="str">
            <v>Acum_03</v>
          </cell>
          <cell r="BC4" t="str">
            <v>Acum_04</v>
          </cell>
          <cell r="BE4" t="str">
            <v>1Q_01</v>
          </cell>
          <cell r="BF4" t="str">
            <v>1Q_02</v>
          </cell>
          <cell r="BG4" t="str">
            <v>1Q_03</v>
          </cell>
          <cell r="BH4" t="str">
            <v>1Q_04</v>
          </cell>
        </row>
        <row r="5">
          <cell r="D5">
            <v>977458.61470161332</v>
          </cell>
          <cell r="E5">
            <v>350049.66191685351</v>
          </cell>
          <cell r="F5">
            <v>665375.61427446641</v>
          </cell>
          <cell r="G5">
            <v>792924.89769470622</v>
          </cell>
          <cell r="H5">
            <v>801240.38378312183</v>
          </cell>
          <cell r="I5">
            <v>277612.43924707419</v>
          </cell>
          <cell r="J5">
            <v>595287.86279428902</v>
          </cell>
          <cell r="K5">
            <v>804201.62800778192</v>
          </cell>
          <cell r="L5">
            <v>573626.49162776023</v>
          </cell>
          <cell r="M5">
            <v>285502.07443204732</v>
          </cell>
          <cell r="N5">
            <v>698367.26087543077</v>
          </cell>
          <cell r="AZ5">
            <v>2525268.3930867552</v>
          </cell>
          <cell r="BA5">
            <v>2352325.4901124956</v>
          </cell>
          <cell r="BB5">
            <v>913164.17559597502</v>
          </cell>
          <cell r="BC5">
            <v>1959030.7379441864</v>
          </cell>
          <cell r="BE5">
            <v>2525268.3930867552</v>
          </cell>
          <cell r="BF5">
            <v>2352325.4901124956</v>
          </cell>
          <cell r="BG5">
            <v>913164.17559597502</v>
          </cell>
          <cell r="BH5">
            <v>1959030.7379441864</v>
          </cell>
        </row>
        <row r="6">
          <cell r="D6">
            <v>862994.39002085174</v>
          </cell>
          <cell r="E6">
            <v>210008.1560022693</v>
          </cell>
          <cell r="F6">
            <v>539234.5306553737</v>
          </cell>
          <cell r="G6">
            <v>678646.30825033423</v>
          </cell>
          <cell r="H6">
            <v>698034.90511201462</v>
          </cell>
          <cell r="I6">
            <v>148634.45401237276</v>
          </cell>
          <cell r="J6">
            <v>441473.94108297641</v>
          </cell>
          <cell r="K6">
            <v>677469.87498873414</v>
          </cell>
          <cell r="L6">
            <v>452672.66764455382</v>
          </cell>
          <cell r="M6">
            <v>138336.2097658148</v>
          </cell>
          <cell r="N6">
            <v>505530.28265649051</v>
          </cell>
          <cell r="AZ6">
            <v>2167981.9601281625</v>
          </cell>
          <cell r="BA6">
            <v>2013701.9627774202</v>
          </cell>
          <cell r="BB6">
            <v>496978.81978045683</v>
          </cell>
          <cell r="BC6">
            <v>1486238.7543948407</v>
          </cell>
          <cell r="BE6">
            <v>2167981.9601281625</v>
          </cell>
          <cell r="BF6">
            <v>2013701.9627774202</v>
          </cell>
          <cell r="BG6">
            <v>496978.81978045683</v>
          </cell>
          <cell r="BH6">
            <v>1486238.7543948407</v>
          </cell>
        </row>
        <row r="7">
          <cell r="D7">
            <v>859036.57403840008</v>
          </cell>
          <cell r="E7">
            <v>201179.64707213</v>
          </cell>
          <cell r="F7">
            <v>524188.88073085301</v>
          </cell>
          <cell r="G7">
            <v>663547.50081034005</v>
          </cell>
          <cell r="H7">
            <v>694065.55906631809</v>
          </cell>
          <cell r="I7">
            <v>142723.83384920901</v>
          </cell>
          <cell r="J7">
            <v>428592.88269803999</v>
          </cell>
          <cell r="K7">
            <v>664496.14183557907</v>
          </cell>
          <cell r="L7">
            <v>451922.37711115903</v>
          </cell>
          <cell r="M7">
            <v>133297.206180293</v>
          </cell>
          <cell r="N7">
            <v>493335.21390841104</v>
          </cell>
          <cell r="AZ7">
            <v>2125248.231231614</v>
          </cell>
          <cell r="BA7">
            <v>2005024.5102158773</v>
          </cell>
          <cell r="BB7">
            <v>477200.68710163201</v>
          </cell>
          <cell r="BC7">
            <v>1446116.977337304</v>
          </cell>
          <cell r="BE7">
            <v>2125248.231231614</v>
          </cell>
          <cell r="BF7">
            <v>2005024.5102158773</v>
          </cell>
          <cell r="BG7">
            <v>477200.68710163201</v>
          </cell>
          <cell r="BH7">
            <v>1446116.977337304</v>
          </cell>
        </row>
        <row r="8">
          <cell r="D8">
            <v>3957.8159824516201</v>
          </cell>
          <cell r="E8">
            <v>8828.5089301393109</v>
          </cell>
          <cell r="F8">
            <v>15045.6499245207</v>
          </cell>
          <cell r="G8">
            <v>15098.8074399942</v>
          </cell>
          <cell r="H8">
            <v>3969.3460456965699</v>
          </cell>
          <cell r="I8">
            <v>5910.6201631637596</v>
          </cell>
          <cell r="J8">
            <v>12881.058384936399</v>
          </cell>
          <cell r="K8">
            <v>12973.733153155099</v>
          </cell>
          <cell r="L8">
            <v>750.29053339476195</v>
          </cell>
          <cell r="M8">
            <v>5039.0035855218093</v>
          </cell>
          <cell r="N8">
            <v>12195.068748079499</v>
          </cell>
          <cell r="AZ8">
            <v>42733.728896548404</v>
          </cell>
          <cell r="BA8">
            <v>8677.452561542952</v>
          </cell>
          <cell r="BB8">
            <v>19778.132678824881</v>
          </cell>
          <cell r="BC8">
            <v>40121.777057536601</v>
          </cell>
          <cell r="BE8">
            <v>42733.728896548404</v>
          </cell>
          <cell r="BF8">
            <v>8677.452561542952</v>
          </cell>
          <cell r="BG8">
            <v>19778.132678824881</v>
          </cell>
          <cell r="BH8">
            <v>40121.777057536601</v>
          </cell>
        </row>
        <row r="9">
          <cell r="D9">
            <v>90119.300708010793</v>
          </cell>
          <cell r="E9">
            <v>118599.417248237</v>
          </cell>
          <cell r="F9">
            <v>137000.52052639899</v>
          </cell>
          <cell r="G9">
            <v>86064.463340548798</v>
          </cell>
          <cell r="H9">
            <v>81677.219943028904</v>
          </cell>
          <cell r="I9">
            <v>107836.52795073899</v>
          </cell>
          <cell r="J9">
            <v>141424.68547156101</v>
          </cell>
          <cell r="K9">
            <v>90725.487033005702</v>
          </cell>
          <cell r="L9">
            <v>80592.882419071801</v>
          </cell>
          <cell r="M9">
            <v>118785.40815102699</v>
          </cell>
          <cell r="N9">
            <v>152272.84840439202</v>
          </cell>
          <cell r="AZ9">
            <v>263496.32103749731</v>
          </cell>
          <cell r="BA9">
            <v>252389.4030701115</v>
          </cell>
          <cell r="BB9">
            <v>345221.35335000302</v>
          </cell>
          <cell r="BC9">
            <v>430698.05440235202</v>
          </cell>
          <cell r="BE9">
            <v>263496.32103749731</v>
          </cell>
          <cell r="BF9">
            <v>252389.4030701115</v>
          </cell>
          <cell r="BG9">
            <v>345221.35335000302</v>
          </cell>
          <cell r="BH9">
            <v>430698.05440235202</v>
          </cell>
        </row>
        <row r="10">
          <cell r="D10">
            <v>24344.923972750734</v>
          </cell>
          <cell r="E10">
            <v>21442.088666347183</v>
          </cell>
          <cell r="F10">
            <v>-10859.43690730631</v>
          </cell>
          <cell r="G10">
            <v>28214.126103823131</v>
          </cell>
          <cell r="H10">
            <v>21528.258728078388</v>
          </cell>
          <cell r="I10">
            <v>21141.457283962456</v>
          </cell>
          <cell r="J10">
            <v>12389.236239751604</v>
          </cell>
          <cell r="K10">
            <v>36006.265986042155</v>
          </cell>
          <cell r="L10">
            <v>40360.941564134555</v>
          </cell>
          <cell r="M10">
            <v>28380.456515205555</v>
          </cell>
          <cell r="N10">
            <v>40564.129814548302</v>
          </cell>
          <cell r="AZ10">
            <v>93790.111921095144</v>
          </cell>
          <cell r="BA10">
            <v>86234.12426496367</v>
          </cell>
          <cell r="BB10">
            <v>70964.002465515194</v>
          </cell>
          <cell r="BC10">
            <v>42093.9291469936</v>
          </cell>
          <cell r="BE10">
            <v>93790.111921095144</v>
          </cell>
          <cell r="BF10">
            <v>86234.12426496367</v>
          </cell>
          <cell r="BG10">
            <v>70964.002465515194</v>
          </cell>
          <cell r="BH10">
            <v>42093.9291469936</v>
          </cell>
        </row>
        <row r="11">
          <cell r="D11">
            <v>0</v>
          </cell>
          <cell r="E11">
            <v>0</v>
          </cell>
          <cell r="F11">
            <v>0</v>
          </cell>
          <cell r="G11">
            <v>0</v>
          </cell>
          <cell r="H11">
            <v>0</v>
          </cell>
          <cell r="I11">
            <v>0</v>
          </cell>
          <cell r="J11">
            <v>0</v>
          </cell>
          <cell r="K11">
            <v>0</v>
          </cell>
          <cell r="L11">
            <v>0</v>
          </cell>
          <cell r="M11">
            <v>0</v>
          </cell>
          <cell r="N11">
            <v>0</v>
          </cell>
          <cell r="AZ11">
            <v>0</v>
          </cell>
          <cell r="BA11">
            <v>0</v>
          </cell>
          <cell r="BB11">
            <v>0</v>
          </cell>
          <cell r="BC11">
            <v>0</v>
          </cell>
          <cell r="BE11">
            <v>0</v>
          </cell>
          <cell r="BF11">
            <v>0</v>
          </cell>
          <cell r="BG11">
            <v>0</v>
          </cell>
          <cell r="BH11">
            <v>0</v>
          </cell>
        </row>
        <row r="12">
          <cell r="D12">
            <v>531.31688730282201</v>
          </cell>
          <cell r="E12">
            <v>1154.9854072543899</v>
          </cell>
          <cell r="F12">
            <v>796.66902358220204</v>
          </cell>
          <cell r="G12">
            <v>681.79055083681703</v>
          </cell>
          <cell r="H12">
            <v>861.09800077145394</v>
          </cell>
          <cell r="I12">
            <v>1301.44464111293</v>
          </cell>
          <cell r="J12">
            <v>929.89217810481603</v>
          </cell>
          <cell r="K12">
            <v>232.02647271210401</v>
          </cell>
          <cell r="L12">
            <v>373.736914231936</v>
          </cell>
          <cell r="M12">
            <v>1783.7870069508399</v>
          </cell>
          <cell r="N12">
            <v>948.94974155557702</v>
          </cell>
          <cell r="AZ12">
            <v>2167.990970808321</v>
          </cell>
          <cell r="BA12">
            <v>1766.1518023062119</v>
          </cell>
          <cell r="BB12">
            <v>4240.2170553181595</v>
          </cell>
          <cell r="BC12">
            <v>2675.5109432425952</v>
          </cell>
          <cell r="BE12">
            <v>2167.990970808321</v>
          </cell>
          <cell r="BF12">
            <v>1766.1518023062119</v>
          </cell>
          <cell r="BG12">
            <v>4240.2170553181595</v>
          </cell>
          <cell r="BH12">
            <v>2675.5109432425952</v>
          </cell>
        </row>
        <row r="13">
          <cell r="D13">
            <v>0</v>
          </cell>
          <cell r="E13">
            <v>0</v>
          </cell>
          <cell r="F13">
            <v>0</v>
          </cell>
          <cell r="G13">
            <v>0</v>
          </cell>
          <cell r="H13">
            <v>0</v>
          </cell>
          <cell r="I13">
            <v>0</v>
          </cell>
          <cell r="J13">
            <v>0</v>
          </cell>
          <cell r="K13">
            <v>0</v>
          </cell>
          <cell r="L13">
            <v>0</v>
          </cell>
          <cell r="M13">
            <v>0</v>
          </cell>
          <cell r="N13">
            <v>0</v>
          </cell>
          <cell r="AZ13">
            <v>0</v>
          </cell>
          <cell r="BA13">
            <v>0</v>
          </cell>
          <cell r="BB13">
            <v>0</v>
          </cell>
          <cell r="BC13">
            <v>0</v>
          </cell>
          <cell r="BE13">
            <v>0</v>
          </cell>
          <cell r="BF13">
            <v>0</v>
          </cell>
          <cell r="BG13">
            <v>0</v>
          </cell>
          <cell r="BH13">
            <v>0</v>
          </cell>
        </row>
        <row r="14">
          <cell r="D14">
            <v>1185.82253213525</v>
          </cell>
          <cell r="E14">
            <v>10.680071309663401</v>
          </cell>
          <cell r="F14">
            <v>298.81846188244498</v>
          </cell>
          <cell r="G14">
            <v>849.67521210176403</v>
          </cell>
          <cell r="H14">
            <v>912.07143032044496</v>
          </cell>
          <cell r="I14">
            <v>62.864065422812203</v>
          </cell>
          <cell r="J14">
            <v>253.45330963986899</v>
          </cell>
          <cell r="K14">
            <v>1037.9232287350001</v>
          </cell>
          <cell r="L14">
            <v>788.42181641826699</v>
          </cell>
          <cell r="M14">
            <v>131.45803007795701</v>
          </cell>
          <cell r="N14">
            <v>585.18474232276594</v>
          </cell>
          <cell r="AZ14">
            <v>2705.0453157355541</v>
          </cell>
          <cell r="BA14">
            <v>2886.3157788739622</v>
          </cell>
          <cell r="BB14">
            <v>205.00216681043261</v>
          </cell>
          <cell r="BC14">
            <v>1137.4565138450798</v>
          </cell>
          <cell r="BE14">
            <v>2705.0453157355541</v>
          </cell>
          <cell r="BF14">
            <v>2886.3157788739622</v>
          </cell>
          <cell r="BG14">
            <v>205.00216681043261</v>
          </cell>
          <cell r="BH14">
            <v>1137.4565138450798</v>
          </cell>
        </row>
        <row r="15">
          <cell r="D15">
            <v>12322.944</v>
          </cell>
          <cell r="E15">
            <v>330.00000000000199</v>
          </cell>
          <cell r="F15">
            <v>2.44472175836563E-12</v>
          </cell>
          <cell r="G15">
            <v>4526.3280000000104</v>
          </cell>
          <cell r="H15">
            <v>2419.3540400000202</v>
          </cell>
          <cell r="I15">
            <v>330</v>
          </cell>
          <cell r="J15">
            <v>330.00000000000699</v>
          </cell>
          <cell r="K15">
            <v>12123.65</v>
          </cell>
          <cell r="L15">
            <v>9261.1463100000001</v>
          </cell>
          <cell r="M15">
            <v>1961.183</v>
          </cell>
          <cell r="N15">
            <v>329.99999999999903</v>
          </cell>
          <cell r="AZ15">
            <v>22168.40500000001</v>
          </cell>
          <cell r="BA15">
            <v>24003.44435000002</v>
          </cell>
          <cell r="BB15">
            <v>2621.1830000000018</v>
          </cell>
          <cell r="BC15">
            <v>660.00000000000841</v>
          </cell>
          <cell r="BE15">
            <v>22168.40500000001</v>
          </cell>
          <cell r="BF15">
            <v>24003.44435000002</v>
          </cell>
          <cell r="BG15">
            <v>2621.1830000000018</v>
          </cell>
          <cell r="BH15">
            <v>660.00000000000841</v>
          </cell>
        </row>
        <row r="16">
          <cell r="D16">
            <v>0</v>
          </cell>
          <cell r="E16">
            <v>0</v>
          </cell>
          <cell r="F16">
            <v>0</v>
          </cell>
          <cell r="G16">
            <v>6533.4297368785901</v>
          </cell>
          <cell r="H16">
            <v>0</v>
          </cell>
          <cell r="I16">
            <v>0</v>
          </cell>
          <cell r="J16">
            <v>0</v>
          </cell>
          <cell r="K16">
            <v>7697.3504324057994</v>
          </cell>
          <cell r="L16">
            <v>0</v>
          </cell>
          <cell r="M16">
            <v>0</v>
          </cell>
          <cell r="N16">
            <v>0</v>
          </cell>
          <cell r="AZ16">
            <v>22152.28489470252</v>
          </cell>
          <cell r="BA16">
            <v>0</v>
          </cell>
          <cell r="BB16">
            <v>0</v>
          </cell>
          <cell r="BC16">
            <v>0</v>
          </cell>
          <cell r="BE16">
            <v>22152.28489470252</v>
          </cell>
          <cell r="BF16">
            <v>0</v>
          </cell>
          <cell r="BG16">
            <v>0</v>
          </cell>
          <cell r="BH16">
            <v>0</v>
          </cell>
        </row>
        <row r="17">
          <cell r="D17">
            <v>1873.2267596931099</v>
          </cell>
          <cell r="E17">
            <v>1824.1696500361302</v>
          </cell>
          <cell r="F17">
            <v>1703.13380468882</v>
          </cell>
          <cell r="G17">
            <v>1979.8079754342</v>
          </cell>
          <cell r="H17">
            <v>1949.8933157663498</v>
          </cell>
          <cell r="I17">
            <v>1584.59162817739</v>
          </cell>
          <cell r="J17">
            <v>1977.9143082089101</v>
          </cell>
          <cell r="K17">
            <v>2315.4300504463699</v>
          </cell>
          <cell r="L17">
            <v>1793.4615765952601</v>
          </cell>
          <cell r="M17">
            <v>2932.69081446685</v>
          </cell>
          <cell r="N17">
            <v>2226.6484454688098</v>
          </cell>
          <cell r="AZ17">
            <v>7146.3360497474196</v>
          </cell>
          <cell r="BA17">
            <v>5616.5816520547196</v>
          </cell>
          <cell r="BB17">
            <v>6341.4520926803707</v>
          </cell>
          <cell r="BC17">
            <v>5907.6965583665396</v>
          </cell>
          <cell r="BE17">
            <v>7146.3360497474196</v>
          </cell>
          <cell r="BF17">
            <v>5616.5816520547196</v>
          </cell>
          <cell r="BG17">
            <v>6341.4520926803707</v>
          </cell>
          <cell r="BH17">
            <v>5907.6965583665396</v>
          </cell>
        </row>
        <row r="18">
          <cell r="D18">
            <v>7433.95862505897</v>
          </cell>
          <cell r="E18">
            <v>484.86185587578302</v>
          </cell>
          <cell r="F18">
            <v>2291.0536694469401</v>
          </cell>
          <cell r="G18">
            <v>11823.049092656</v>
          </cell>
          <cell r="H18">
            <v>8716.4118189500787</v>
          </cell>
          <cell r="I18">
            <v>164.434356882347</v>
          </cell>
          <cell r="J18">
            <v>1873.5713518075502</v>
          </cell>
          <cell r="K18">
            <v>7453.5193241663692</v>
          </cell>
          <cell r="L18">
            <v>3303.0158847502103</v>
          </cell>
          <cell r="M18">
            <v>341.80431320717901</v>
          </cell>
          <cell r="N18">
            <v>1480.9826908237301</v>
          </cell>
          <cell r="AZ18">
            <v>28938.900711018028</v>
          </cell>
          <cell r="BA18">
            <v>19453.386328759258</v>
          </cell>
          <cell r="BB18">
            <v>991.10052596530898</v>
          </cell>
          <cell r="BC18">
            <v>5645.6077120782202</v>
          </cell>
          <cell r="BE18">
            <v>28938.900711018028</v>
          </cell>
          <cell r="BF18">
            <v>19453.386328759258</v>
          </cell>
          <cell r="BG18">
            <v>991.10052596530898</v>
          </cell>
          <cell r="BH18">
            <v>5645.6077120782202</v>
          </cell>
        </row>
        <row r="19">
          <cell r="D19">
            <v>997.65516856058014</v>
          </cell>
          <cell r="E19">
            <v>17637.391681871213</v>
          </cell>
          <cell r="F19">
            <v>-15949.11186690672</v>
          </cell>
          <cell r="G19">
            <v>1820.0455359157502</v>
          </cell>
          <cell r="H19">
            <v>6669.4301222700406</v>
          </cell>
          <cell r="I19">
            <v>17698.122592366977</v>
          </cell>
          <cell r="J19">
            <v>7024.405091990453</v>
          </cell>
          <cell r="K19">
            <v>5146.3664775765201</v>
          </cell>
          <cell r="L19">
            <v>24841.159062138879</v>
          </cell>
          <cell r="M19">
            <v>21229.53335050273</v>
          </cell>
          <cell r="N19">
            <v>34992.36419437742</v>
          </cell>
          <cell r="AZ19">
            <v>8511.1489790832802</v>
          </cell>
          <cell r="BA19">
            <v>32508.244352969501</v>
          </cell>
          <cell r="BB19">
            <v>56565.047624740917</v>
          </cell>
          <cell r="BC19">
            <v>26067.657419461153</v>
          </cell>
          <cell r="BE19">
            <v>8511.1489790832802</v>
          </cell>
          <cell r="BF19">
            <v>32508.244352969501</v>
          </cell>
          <cell r="BG19">
            <v>56565.047624740917</v>
          </cell>
          <cell r="BH19">
            <v>26067.657419461153</v>
          </cell>
        </row>
        <row r="20">
          <cell r="AZ20">
            <v>0</v>
          </cell>
          <cell r="BA20">
            <v>0</v>
          </cell>
          <cell r="BB20">
            <v>0</v>
          </cell>
          <cell r="BC20">
            <v>0</v>
          </cell>
          <cell r="BE20">
            <v>0</v>
          </cell>
          <cell r="BF20">
            <v>0</v>
          </cell>
          <cell r="BG20">
            <v>0</v>
          </cell>
          <cell r="BH20">
            <v>0</v>
          </cell>
        </row>
        <row r="22">
          <cell r="D22">
            <v>-170570.01271089472</v>
          </cell>
          <cell r="E22">
            <v>-82298.586847869534</v>
          </cell>
          <cell r="F22">
            <v>-90995.194384810791</v>
          </cell>
          <cell r="G22">
            <v>-161127.58038023373</v>
          </cell>
          <cell r="H22">
            <v>-124318.60354165141</v>
          </cell>
          <cell r="I22">
            <v>-77967.029290604725</v>
          </cell>
          <cell r="J22">
            <v>-96040.661220252281</v>
          </cell>
          <cell r="K22">
            <v>-141632.83947216035</v>
          </cell>
          <cell r="L22">
            <v>-111226.70954132902</v>
          </cell>
          <cell r="M22">
            <v>-74043.207147680747</v>
          </cell>
          <cell r="N22">
            <v>-97217.025309619421</v>
          </cell>
          <cell r="AZ22">
            <v>-476011.52961267234</v>
          </cell>
          <cell r="BA22">
            <v>-406115.32579387509</v>
          </cell>
          <cell r="BB22">
            <v>-234308.82328615501</v>
          </cell>
          <cell r="BC22">
            <v>-284252.88091468246</v>
          </cell>
          <cell r="BE22">
            <v>-476011.52961267234</v>
          </cell>
          <cell r="BF22">
            <v>-406115.32579387509</v>
          </cell>
          <cell r="BG22">
            <v>-234308.82328615501</v>
          </cell>
          <cell r="BH22">
            <v>-284252.88091468246</v>
          </cell>
        </row>
        <row r="23">
          <cell r="D23">
            <v>-69999.690850320505</v>
          </cell>
          <cell r="E23">
            <v>-29298.482995371003</v>
          </cell>
          <cell r="F23">
            <v>-36246.941084111801</v>
          </cell>
          <cell r="G23">
            <v>-59517.512468782501</v>
          </cell>
          <cell r="H23">
            <v>-43703.806945860197</v>
          </cell>
          <cell r="I23">
            <v>-27665.958442141113</v>
          </cell>
          <cell r="J23">
            <v>-37057.52680341118</v>
          </cell>
          <cell r="K23">
            <v>-54589.227227032097</v>
          </cell>
          <cell r="L23">
            <v>-42793.767448423801</v>
          </cell>
          <cell r="M23">
            <v>-22829.037323627399</v>
          </cell>
          <cell r="N23">
            <v>-35762.374556313764</v>
          </cell>
          <cell r="AZ23">
            <v>-178479.83370684012</v>
          </cell>
          <cell r="BA23">
            <v>-156497.2652446045</v>
          </cell>
          <cell r="BB23">
            <v>-79793.478761139515</v>
          </cell>
          <cell r="BC23">
            <v>-109066.84244383674</v>
          </cell>
          <cell r="BE23">
            <v>-178479.83370684012</v>
          </cell>
          <cell r="BF23">
            <v>-156497.2652446045</v>
          </cell>
          <cell r="BG23">
            <v>-79793.478761139515</v>
          </cell>
          <cell r="BH23">
            <v>-109066.84244383674</v>
          </cell>
        </row>
        <row r="24">
          <cell r="D24">
            <v>-15991.32558726836</v>
          </cell>
          <cell r="E24">
            <v>-6548.2130171996696</v>
          </cell>
          <cell r="F24">
            <v>-10105.874549508508</v>
          </cell>
          <cell r="G24">
            <v>-17235.564539540828</v>
          </cell>
          <cell r="H24">
            <v>-13758.548454854541</v>
          </cell>
          <cell r="I24">
            <v>-5468.0742988287302</v>
          </cell>
          <cell r="J24">
            <v>-8286.4993800723605</v>
          </cell>
          <cell r="K24">
            <v>-13998.85527338372</v>
          </cell>
          <cell r="L24">
            <v>-14014.644438043691</v>
          </cell>
          <cell r="M24">
            <v>-4072.8484808617</v>
          </cell>
          <cell r="N24">
            <v>-9594.3858008900606</v>
          </cell>
          <cell r="AZ24">
            <v>-51439.64639293465</v>
          </cell>
          <cell r="BA24">
            <v>-43764.518480166589</v>
          </cell>
          <cell r="BB24">
            <v>-16089.135796890099</v>
          </cell>
          <cell r="BC24">
            <v>-27986.759730470931</v>
          </cell>
          <cell r="BE24">
            <v>-51439.64639293465</v>
          </cell>
          <cell r="BF24">
            <v>-43764.518480166589</v>
          </cell>
          <cell r="BG24">
            <v>-16089.135796890099</v>
          </cell>
          <cell r="BH24">
            <v>-27986.759730470931</v>
          </cell>
        </row>
        <row r="25">
          <cell r="D25">
            <v>-1950.02062437828</v>
          </cell>
          <cell r="E25">
            <v>-777.49823091099904</v>
          </cell>
          <cell r="F25">
            <v>-721.53449643475199</v>
          </cell>
          <cell r="G25">
            <v>-1848.71870785293</v>
          </cell>
          <cell r="H25">
            <v>-1403.74169650668</v>
          </cell>
          <cell r="I25">
            <v>-735.75694525782501</v>
          </cell>
          <cell r="J25">
            <v>-885.28970097463105</v>
          </cell>
          <cell r="K25">
            <v>-1874.9923501677799</v>
          </cell>
          <cell r="L25">
            <v>-1207.92767081432</v>
          </cell>
          <cell r="M25">
            <v>-744.82269231023702</v>
          </cell>
          <cell r="N25">
            <v>-739.39893164152602</v>
          </cell>
          <cell r="AZ25">
            <v>-5423.65208447445</v>
          </cell>
          <cell r="BA25">
            <v>-4561.6899916992797</v>
          </cell>
          <cell r="BB25">
            <v>-2258.0778684790612</v>
          </cell>
          <cell r="BC25">
            <v>-2346.2231290509089</v>
          </cell>
          <cell r="BE25">
            <v>-5423.65208447445</v>
          </cell>
          <cell r="BF25">
            <v>-4561.6899916992797</v>
          </cell>
          <cell r="BG25">
            <v>-2258.0778684790612</v>
          </cell>
          <cell r="BH25">
            <v>-2346.2231290509089</v>
          </cell>
        </row>
        <row r="26">
          <cell r="D26">
            <v>-23180.094927312399</v>
          </cell>
          <cell r="E26">
            <v>-12791.7074763074</v>
          </cell>
          <cell r="F26">
            <v>-12460.807185751401</v>
          </cell>
          <cell r="G26">
            <v>-20295.036764837001</v>
          </cell>
          <cell r="H26">
            <v>-18287.927936251202</v>
          </cell>
          <cell r="I26">
            <v>-11643.9760348368</v>
          </cell>
          <cell r="J26">
            <v>-15199.3561237418</v>
          </cell>
          <cell r="K26">
            <v>-22730.9242521993</v>
          </cell>
          <cell r="L26">
            <v>-13469.817098957799</v>
          </cell>
          <cell r="M26">
            <v>-12440.339350030801</v>
          </cell>
          <cell r="N26">
            <v>-12706.9821632108</v>
          </cell>
          <cell r="AZ26">
            <v>-63204.010041942005</v>
          </cell>
          <cell r="BA26">
            <v>-54937.839962521401</v>
          </cell>
          <cell r="BB26">
            <v>-36876.022861174999</v>
          </cell>
          <cell r="BC26">
            <v>-40367.145472703996</v>
          </cell>
          <cell r="BE26">
            <v>-63204.010041942005</v>
          </cell>
          <cell r="BF26">
            <v>-54937.839962521401</v>
          </cell>
          <cell r="BG26">
            <v>-36876.022861174999</v>
          </cell>
          <cell r="BH26">
            <v>-40367.145472703996</v>
          </cell>
        </row>
        <row r="27">
          <cell r="D27">
            <v>-31899.842882930301</v>
          </cell>
          <cell r="E27">
            <v>-16752.859344727</v>
          </cell>
          <cell r="F27">
            <v>-16290.50426297</v>
          </cell>
          <cell r="G27">
            <v>-31568.228113548899</v>
          </cell>
          <cell r="H27">
            <v>-27125.454460079</v>
          </cell>
          <cell r="I27">
            <v>-16609.0179021617</v>
          </cell>
          <cell r="J27">
            <v>-18777.600519952601</v>
          </cell>
          <cell r="K27">
            <v>-33637.9944542058</v>
          </cell>
          <cell r="L27">
            <v>-23833.793951978099</v>
          </cell>
          <cell r="M27">
            <v>-16864.776642110097</v>
          </cell>
          <cell r="N27">
            <v>-18965.745033239902</v>
          </cell>
          <cell r="AZ27">
            <v>-96785.68669051709</v>
          </cell>
          <cell r="BA27">
            <v>-82859.091294987389</v>
          </cell>
          <cell r="BB27">
            <v>-50226.653888998801</v>
          </cell>
          <cell r="BC27">
            <v>-54033.849816162503</v>
          </cell>
          <cell r="BE27">
            <v>-96785.68669051709</v>
          </cell>
          <cell r="BF27">
            <v>-82859.091294987389</v>
          </cell>
          <cell r="BG27">
            <v>-50226.653888998801</v>
          </cell>
          <cell r="BH27">
            <v>-54033.849816162503</v>
          </cell>
        </row>
        <row r="28">
          <cell r="D28">
            <v>-25898.84225344571</v>
          </cell>
          <cell r="E28">
            <v>-15393.351425257226</v>
          </cell>
          <cell r="F28">
            <v>-14398.669713578694</v>
          </cell>
          <cell r="G28">
            <v>-29778.898585936728</v>
          </cell>
          <cell r="H28">
            <v>-19205.156186050714</v>
          </cell>
          <cell r="I28">
            <v>-14597.25340450464</v>
          </cell>
          <cell r="J28">
            <v>-14944.700451789995</v>
          </cell>
          <cell r="K28">
            <v>-13626.219159494172</v>
          </cell>
          <cell r="L28">
            <v>-11409.88245132778</v>
          </cell>
          <cell r="M28">
            <v>-16344.74815067037</v>
          </cell>
          <cell r="N28">
            <v>-17640.95156536475</v>
          </cell>
          <cell r="AZ28">
            <v>-74385.090015468289</v>
          </cell>
          <cell r="BA28">
            <v>-56513.880890824206</v>
          </cell>
          <cell r="BB28">
            <v>-46335.352980432232</v>
          </cell>
          <cell r="BC28">
            <v>-46984.321730733442</v>
          </cell>
          <cell r="BE28">
            <v>-74385.090015468289</v>
          </cell>
          <cell r="BF28">
            <v>-56513.880890824206</v>
          </cell>
          <cell r="BG28">
            <v>-46335.352980432232</v>
          </cell>
          <cell r="BH28">
            <v>-46984.321730733442</v>
          </cell>
        </row>
        <row r="29">
          <cell r="D29">
            <v>-1650.1955852391857</v>
          </cell>
          <cell r="E29">
            <v>-736.47435809624221</v>
          </cell>
          <cell r="F29">
            <v>-770.86309245563427</v>
          </cell>
          <cell r="G29">
            <v>-883.62119973482697</v>
          </cell>
          <cell r="H29">
            <v>-833.96786204907232</v>
          </cell>
          <cell r="I29">
            <v>-1246.9922628739191</v>
          </cell>
          <cell r="J29">
            <v>-889.68824030972462</v>
          </cell>
          <cell r="K29">
            <v>-1174.6267556774633</v>
          </cell>
          <cell r="L29">
            <v>-4496.876481783529</v>
          </cell>
          <cell r="M29">
            <v>-746.63450807013896</v>
          </cell>
          <cell r="N29">
            <v>-1807.1872589586251</v>
          </cell>
          <cell r="AZ29">
            <v>-6293.6106804957053</v>
          </cell>
          <cell r="BA29">
            <v>-6981.0399290717869</v>
          </cell>
          <cell r="BB29">
            <v>-2730.1011290403003</v>
          </cell>
          <cell r="BC29">
            <v>-3467.738591723984</v>
          </cell>
          <cell r="BE29">
            <v>-6293.6106804957053</v>
          </cell>
          <cell r="BF29">
            <v>-6981.0399290717869</v>
          </cell>
          <cell r="BG29">
            <v>-2730.1011290403003</v>
          </cell>
          <cell r="BH29">
            <v>-3467.738591723984</v>
          </cell>
        </row>
        <row r="30">
          <cell r="D30">
            <v>0</v>
          </cell>
          <cell r="E30">
            <v>0</v>
          </cell>
          <cell r="F30">
            <v>0</v>
          </cell>
          <cell r="G30">
            <v>0</v>
          </cell>
          <cell r="H30">
            <v>0</v>
          </cell>
          <cell r="I30">
            <v>0</v>
          </cell>
          <cell r="J30">
            <v>0</v>
          </cell>
          <cell r="K30">
            <v>0</v>
          </cell>
          <cell r="L30">
            <v>0</v>
          </cell>
          <cell r="M30">
            <v>0</v>
          </cell>
          <cell r="N30">
            <v>0</v>
          </cell>
          <cell r="AZ30">
            <v>0</v>
          </cell>
          <cell r="BA30">
            <v>0</v>
          </cell>
          <cell r="BB30">
            <v>0</v>
          </cell>
          <cell r="BC30">
            <v>0</v>
          </cell>
          <cell r="BE30">
            <v>0</v>
          </cell>
          <cell r="BF30">
            <v>0</v>
          </cell>
          <cell r="BG30">
            <v>0</v>
          </cell>
          <cell r="BH30">
            <v>0</v>
          </cell>
        </row>
        <row r="31">
          <cell r="D31">
            <v>-275210.86701652274</v>
          </cell>
          <cell r="E31">
            <v>-95670.203348679308</v>
          </cell>
          <cell r="F31">
            <v>-243526.363388903</v>
          </cell>
          <cell r="G31">
            <v>-244689.91160634803</v>
          </cell>
          <cell r="H31">
            <v>-233855.60307667608</v>
          </cell>
          <cell r="I31">
            <v>-84306.306594684094</v>
          </cell>
          <cell r="J31">
            <v>-240207.515352185</v>
          </cell>
          <cell r="K31">
            <v>-242824.89072280753</v>
          </cell>
          <cell r="L31">
            <v>-143295.76991111308</v>
          </cell>
          <cell r="M31">
            <v>-85626.038071265808</v>
          </cell>
          <cell r="N31">
            <v>-266835.625664377</v>
          </cell>
          <cell r="AZ31">
            <v>-746550.56970988016</v>
          </cell>
          <cell r="BA31">
            <v>-652362.2400043119</v>
          </cell>
          <cell r="BB31">
            <v>-265602.54801462922</v>
          </cell>
          <cell r="BC31">
            <v>-750569.50440546498</v>
          </cell>
          <cell r="BE31">
            <v>-746550.56970988016</v>
          </cell>
          <cell r="BF31">
            <v>-652362.2400043119</v>
          </cell>
          <cell r="BG31">
            <v>-265602.54801462922</v>
          </cell>
          <cell r="BH31">
            <v>-750569.50440546498</v>
          </cell>
        </row>
        <row r="32">
          <cell r="D32">
            <v>-272567.91969295801</v>
          </cell>
          <cell r="E32">
            <v>-95813.943348679299</v>
          </cell>
          <cell r="F32">
            <v>-245341.21238890299</v>
          </cell>
          <cell r="G32">
            <v>-240000.11231263398</v>
          </cell>
          <cell r="H32">
            <v>-227893.03691368899</v>
          </cell>
          <cell r="I32">
            <v>-84696.99309468409</v>
          </cell>
          <cell r="J32">
            <v>-242022.36435218502</v>
          </cell>
          <cell r="K32">
            <v>-242396.296825878</v>
          </cell>
          <cell r="L32">
            <v>-137585.34932754701</v>
          </cell>
          <cell r="M32">
            <v>-86007.825571265799</v>
          </cell>
          <cell r="N32">
            <v>-268650.47466437699</v>
          </cell>
          <cell r="AZ32">
            <v>-737547.58612202702</v>
          </cell>
          <cell r="BA32">
            <v>-638046.30593419401</v>
          </cell>
          <cell r="BB32">
            <v>-266518.7620146292</v>
          </cell>
          <cell r="BC32">
            <v>-756014.051405465</v>
          </cell>
          <cell r="BE32">
            <v>-737547.58612202702</v>
          </cell>
          <cell r="BF32">
            <v>-638046.30593419401</v>
          </cell>
          <cell r="BG32">
            <v>-266518.7620146292</v>
          </cell>
          <cell r="BH32">
            <v>-756014.051405465</v>
          </cell>
        </row>
        <row r="33">
          <cell r="D33">
            <v>-2642.9473235647597</v>
          </cell>
          <cell r="E33">
            <v>143.74</v>
          </cell>
          <cell r="F33">
            <v>1814.8489999999999</v>
          </cell>
          <cell r="G33">
            <v>-4689.7992937140607</v>
          </cell>
          <cell r="H33">
            <v>-5962.5661629870901</v>
          </cell>
          <cell r="I33">
            <v>390.68650000000002</v>
          </cell>
          <cell r="J33">
            <v>1814.8489999999999</v>
          </cell>
          <cell r="K33">
            <v>-428.59389692952499</v>
          </cell>
          <cell r="L33">
            <v>-5710.4205835660796</v>
          </cell>
          <cell r="M33">
            <v>381.78750000000002</v>
          </cell>
          <cell r="N33">
            <v>1814.8489999999999</v>
          </cell>
          <cell r="AZ33">
            <v>-9002.9835878532558</v>
          </cell>
          <cell r="BA33">
            <v>-14315.93407011793</v>
          </cell>
          <cell r="BB33">
            <v>916.21400000000006</v>
          </cell>
          <cell r="BC33">
            <v>5444.5469999999996</v>
          </cell>
          <cell r="BE33">
            <v>-9002.9835878532558</v>
          </cell>
          <cell r="BF33">
            <v>-14315.93407011793</v>
          </cell>
          <cell r="BG33">
            <v>916.21400000000006</v>
          </cell>
          <cell r="BH33">
            <v>5444.5469999999996</v>
          </cell>
        </row>
        <row r="34">
          <cell r="D34">
            <v>-22016.723892640119</v>
          </cell>
          <cell r="E34">
            <v>-5113.0403176435402</v>
          </cell>
          <cell r="F34">
            <v>-10057.250960183301</v>
          </cell>
          <cell r="G34">
            <v>-20928.465636533947</v>
          </cell>
          <cell r="H34">
            <v>-24975.167764121841</v>
          </cell>
          <cell r="I34">
            <v>-4667.4090604987396</v>
          </cell>
          <cell r="J34">
            <v>-9277.0325032272594</v>
          </cell>
          <cell r="K34">
            <v>-14015.205382920542</v>
          </cell>
          <cell r="L34">
            <v>-9125.9120442306303</v>
          </cell>
          <cell r="M34">
            <v>-5173.5142085102689</v>
          </cell>
          <cell r="N34">
            <v>-9225.0165572147998</v>
          </cell>
          <cell r="AZ34">
            <v>-54065.830832129315</v>
          </cell>
          <cell r="BA34">
            <v>-56117.803700992597</v>
          </cell>
          <cell r="BB34">
            <v>-14953.96358665255</v>
          </cell>
          <cell r="BC34">
            <v>-28559.300020625356</v>
          </cell>
          <cell r="BE34">
            <v>-54065.830832129315</v>
          </cell>
          <cell r="BF34">
            <v>-56117.803700992597</v>
          </cell>
          <cell r="BG34">
            <v>-14953.96358665255</v>
          </cell>
          <cell r="BH34">
            <v>-28559.300020625356</v>
          </cell>
        </row>
        <row r="35">
          <cell r="D35">
            <v>-20356.6265872433</v>
          </cell>
          <cell r="E35">
            <v>-3900.5532476435401</v>
          </cell>
          <cell r="F35">
            <v>-8643.1992901833</v>
          </cell>
          <cell r="G35">
            <v>-20311.2230125192</v>
          </cell>
          <cell r="H35">
            <v>-23736.898996549902</v>
          </cell>
          <cell r="I35">
            <v>-3103.6760697852001</v>
          </cell>
          <cell r="J35">
            <v>-7984.7386132272604</v>
          </cell>
          <cell r="K35">
            <v>-12842.408477954401</v>
          </cell>
          <cell r="L35">
            <v>-7867.7455797296498</v>
          </cell>
          <cell r="M35">
            <v>-4268.9454285102702</v>
          </cell>
          <cell r="N35">
            <v>-7979.4132472147994</v>
          </cell>
          <cell r="AZ35">
            <v>-50303.983843252601</v>
          </cell>
          <cell r="BA35">
            <v>-51961.271163522855</v>
          </cell>
          <cell r="BB35">
            <v>-11273.17474593901</v>
          </cell>
          <cell r="BC35">
            <v>-24607.351150625356</v>
          </cell>
          <cell r="BE35">
            <v>-50303.983843252601</v>
          </cell>
          <cell r="BF35">
            <v>-51961.271163522855</v>
          </cell>
          <cell r="BG35">
            <v>-11273.17474593901</v>
          </cell>
          <cell r="BH35">
            <v>-24607.351150625356</v>
          </cell>
        </row>
        <row r="36">
          <cell r="D36">
            <v>-1660.09730539682</v>
          </cell>
          <cell r="E36">
            <v>-1212.4870700000001</v>
          </cell>
          <cell r="F36">
            <v>-1414.0516699999998</v>
          </cell>
          <cell r="G36">
            <v>-617.24262401474607</v>
          </cell>
          <cell r="H36">
            <v>-1238.2687675719401</v>
          </cell>
          <cell r="I36">
            <v>-1563.7329907135399</v>
          </cell>
          <cell r="J36">
            <v>-1292.2938899999999</v>
          </cell>
          <cell r="K36">
            <v>-1172.7969049661399</v>
          </cell>
          <cell r="L36">
            <v>-1258.1664645009801</v>
          </cell>
          <cell r="M36">
            <v>-904.56877999999892</v>
          </cell>
          <cell r="N36">
            <v>-1245.60331</v>
          </cell>
          <cell r="AZ36">
            <v>-3761.8469888767158</v>
          </cell>
          <cell r="BA36">
            <v>-4156.5325374697404</v>
          </cell>
          <cell r="BB36">
            <v>-3680.7888407135388</v>
          </cell>
          <cell r="BC36">
            <v>-3951.9488699999997</v>
          </cell>
          <cell r="BE36">
            <v>-3761.8469888767158</v>
          </cell>
          <cell r="BF36">
            <v>-4156.5325374697404</v>
          </cell>
          <cell r="BG36">
            <v>-3680.7888407135388</v>
          </cell>
          <cell r="BH36">
            <v>-3951.9488699999997</v>
          </cell>
        </row>
        <row r="37">
          <cell r="D37">
            <v>-130090.61267948018</v>
          </cell>
          <cell r="E37">
            <v>-101628.37465745785</v>
          </cell>
          <cell r="F37">
            <v>-101020.73380424135</v>
          </cell>
          <cell r="G37">
            <v>-76349.551965056846</v>
          </cell>
          <cell r="H37">
            <v>-128993.93685664404</v>
          </cell>
          <cell r="I37">
            <v>-97773.915922651679</v>
          </cell>
          <cell r="J37">
            <v>-95365.559002334747</v>
          </cell>
          <cell r="K37">
            <v>-186094.12285072159</v>
          </cell>
          <cell r="L37">
            <v>-124037.02042220473</v>
          </cell>
          <cell r="M37">
            <v>-93806.871192646446</v>
          </cell>
          <cell r="N37">
            <v>-95858.636514056067</v>
          </cell>
          <cell r="AZ37">
            <v>-351644.19064310216</v>
          </cell>
          <cell r="BA37">
            <v>-383121.56995832897</v>
          </cell>
          <cell r="BB37">
            <v>-293209.16177275596</v>
          </cell>
          <cell r="BC37">
            <v>-292244.92932063213</v>
          </cell>
          <cell r="BE37">
            <v>-351644.19064310216</v>
          </cell>
          <cell r="BF37">
            <v>-383121.56995832897</v>
          </cell>
          <cell r="BG37">
            <v>-293209.16177275596</v>
          </cell>
          <cell r="BH37">
            <v>-292244.92932063213</v>
          </cell>
        </row>
        <row r="38">
          <cell r="D38">
            <v>-109879.47034486699</v>
          </cell>
          <cell r="E38">
            <v>-54901.997077396925</v>
          </cell>
          <cell r="F38">
            <v>-81192.835103956008</v>
          </cell>
          <cell r="G38">
            <v>-104078.74063644164</v>
          </cell>
          <cell r="H38">
            <v>-103065.12489831247</v>
          </cell>
          <cell r="I38">
            <v>-58110.104929370376</v>
          </cell>
          <cell r="J38">
            <v>-79530.166933525223</v>
          </cell>
          <cell r="K38">
            <v>-112003.36446784048</v>
          </cell>
          <cell r="L38">
            <v>-72195.619813673868</v>
          </cell>
          <cell r="M38">
            <v>-53196.857235641713</v>
          </cell>
          <cell r="N38">
            <v>-63721.576910023745</v>
          </cell>
          <cell r="AZ38">
            <v>-322821.18902322004</v>
          </cell>
          <cell r="BA38">
            <v>-285140.21505685331</v>
          </cell>
          <cell r="BB38">
            <v>-166208.95924240904</v>
          </cell>
          <cell r="BC38">
            <v>-224444.57894750498</v>
          </cell>
          <cell r="BE38">
            <v>-322821.18902322004</v>
          </cell>
          <cell r="BF38">
            <v>-285140.21505685331</v>
          </cell>
          <cell r="BG38">
            <v>-166208.95924240904</v>
          </cell>
          <cell r="BH38">
            <v>-224444.57894750498</v>
          </cell>
        </row>
        <row r="39">
          <cell r="D39">
            <v>-63010.649353578701</v>
          </cell>
          <cell r="E39">
            <v>-29063.909266442897</v>
          </cell>
          <cell r="F39">
            <v>-41158.812435976499</v>
          </cell>
          <cell r="G39">
            <v>-57537.897417415101</v>
          </cell>
          <cell r="H39">
            <v>-57541.058800143299</v>
          </cell>
          <cell r="I39">
            <v>-26838.495162105603</v>
          </cell>
          <cell r="J39">
            <v>-30206.695570020998</v>
          </cell>
          <cell r="K39">
            <v>-58182.511652617999</v>
          </cell>
          <cell r="L39">
            <v>-44691.242731399601</v>
          </cell>
          <cell r="M39">
            <v>-23027.470241458701</v>
          </cell>
          <cell r="N39">
            <v>-28620.4549668615</v>
          </cell>
          <cell r="AZ39">
            <v>-178101.645575192</v>
          </cell>
          <cell r="BA39">
            <v>-165242.95088512159</v>
          </cell>
          <cell r="BB39">
            <v>-78929.874670007208</v>
          </cell>
          <cell r="BC39">
            <v>-99985.962972859008</v>
          </cell>
          <cell r="BE39">
            <v>-178101.645575192</v>
          </cell>
          <cell r="BF39">
            <v>-165242.95088512159</v>
          </cell>
          <cell r="BG39">
            <v>-78929.874670007208</v>
          </cell>
          <cell r="BH39">
            <v>-99985.962972859008</v>
          </cell>
        </row>
        <row r="40">
          <cell r="D40">
            <v>-37154.310481502784</v>
          </cell>
          <cell r="E40">
            <v>-19107.146688222281</v>
          </cell>
          <cell r="F40">
            <v>-34053.570834881604</v>
          </cell>
          <cell r="G40">
            <v>-38890.739574292988</v>
          </cell>
          <cell r="H40">
            <v>-36264.046526327525</v>
          </cell>
          <cell r="I40">
            <v>-23416.369818957293</v>
          </cell>
          <cell r="J40">
            <v>-41626.416862861799</v>
          </cell>
          <cell r="K40">
            <v>-42347.14530092795</v>
          </cell>
          <cell r="L40">
            <v>-22608.885174121919</v>
          </cell>
          <cell r="M40">
            <v>-23653.886651283243</v>
          </cell>
          <cell r="N40">
            <v>-28034.73924188425</v>
          </cell>
          <cell r="AZ40">
            <v>-116182.02880045075</v>
          </cell>
          <cell r="BA40">
            <v>-96027.242181952228</v>
          </cell>
          <cell r="BB40">
            <v>-66177.403158462825</v>
          </cell>
          <cell r="BC40">
            <v>-103714.72693962765</v>
          </cell>
          <cell r="BE40">
            <v>-116182.02880045075</v>
          </cell>
          <cell r="BF40">
            <v>-96027.242181952228</v>
          </cell>
          <cell r="BG40">
            <v>-66177.403158462825</v>
          </cell>
          <cell r="BH40">
            <v>-103714.72693962765</v>
          </cell>
        </row>
        <row r="41">
          <cell r="D41">
            <v>-1904.20489804621</v>
          </cell>
          <cell r="E41">
            <v>-1718.84999140589</v>
          </cell>
          <cell r="F41">
            <v>-2016.0193290494999</v>
          </cell>
          <cell r="G41">
            <v>-2137.4052244372097</v>
          </cell>
          <cell r="H41">
            <v>-1811.6328047296399</v>
          </cell>
          <cell r="I41">
            <v>-1647.57357897624</v>
          </cell>
          <cell r="J41">
            <v>-2049.5892619604897</v>
          </cell>
          <cell r="K41">
            <v>-2409.18552565651</v>
          </cell>
          <cell r="L41">
            <v>-1676.5374746270102</v>
          </cell>
          <cell r="M41">
            <v>-1634.70100452878</v>
          </cell>
          <cell r="N41">
            <v>-2116.4066528072599</v>
          </cell>
          <cell r="AZ41">
            <v>-6755.6290686391603</v>
          </cell>
          <cell r="BA41">
            <v>-5392.3751774028597</v>
          </cell>
          <cell r="BB41">
            <v>-5001.1245749109103</v>
          </cell>
          <cell r="BC41">
            <v>-6182.0152438172499</v>
          </cell>
          <cell r="BE41">
            <v>-6755.6290686391603</v>
          </cell>
          <cell r="BF41">
            <v>-5392.3751774028597</v>
          </cell>
          <cell r="BG41">
            <v>-5001.1245749109103</v>
          </cell>
          <cell r="BH41">
            <v>-6182.0152438172499</v>
          </cell>
        </row>
        <row r="42">
          <cell r="D42">
            <v>0</v>
          </cell>
          <cell r="E42">
            <v>0</v>
          </cell>
          <cell r="F42">
            <v>0</v>
          </cell>
          <cell r="G42">
            <v>0</v>
          </cell>
          <cell r="H42">
            <v>0</v>
          </cell>
          <cell r="I42">
            <v>0</v>
          </cell>
          <cell r="J42">
            <v>0</v>
          </cell>
          <cell r="K42">
            <v>0</v>
          </cell>
          <cell r="L42">
            <v>0</v>
          </cell>
          <cell r="M42">
            <v>0</v>
          </cell>
          <cell r="N42">
            <v>0</v>
          </cell>
          <cell r="AZ42">
            <v>0</v>
          </cell>
          <cell r="BA42">
            <v>0</v>
          </cell>
          <cell r="BB42">
            <v>0</v>
          </cell>
          <cell r="BC42">
            <v>0</v>
          </cell>
          <cell r="BE42">
            <v>0</v>
          </cell>
          <cell r="BF42">
            <v>0</v>
          </cell>
          <cell r="BG42">
            <v>0</v>
          </cell>
          <cell r="BH42">
            <v>0</v>
          </cell>
        </row>
        <row r="43">
          <cell r="D43">
            <v>-7810.3056117393025</v>
          </cell>
          <cell r="E43">
            <v>-5012.0911313258548</v>
          </cell>
          <cell r="F43">
            <v>-3964.43250404841</v>
          </cell>
          <cell r="G43">
            <v>-5512.6984202963404</v>
          </cell>
          <cell r="H43">
            <v>-7448.3867671119888</v>
          </cell>
          <cell r="I43">
            <v>-6207.6663693312357</v>
          </cell>
          <cell r="J43">
            <v>-5647.4652386819425</v>
          </cell>
          <cell r="K43">
            <v>-9064.5219886380182</v>
          </cell>
          <cell r="L43">
            <v>-3218.9544335253404</v>
          </cell>
          <cell r="M43">
            <v>-4880.7993383709936</v>
          </cell>
          <cell r="N43">
            <v>-4949.9760484707367</v>
          </cell>
          <cell r="AZ43">
            <v>-21781.885578938127</v>
          </cell>
          <cell r="BA43">
            <v>-18477.646812376632</v>
          </cell>
          <cell r="BB43">
            <v>-16100.556839028086</v>
          </cell>
          <cell r="BC43">
            <v>-14561.873791201089</v>
          </cell>
          <cell r="BE43">
            <v>-21781.885578938127</v>
          </cell>
          <cell r="BF43">
            <v>-18477.646812376632</v>
          </cell>
          <cell r="BG43">
            <v>-16100.556839028086</v>
          </cell>
          <cell r="BH43">
            <v>-14561.873791201089</v>
          </cell>
        </row>
        <row r="44">
          <cell r="D44">
            <v>-21566.654803134708</v>
          </cell>
          <cell r="E44">
            <v>-7488.6233968399802</v>
          </cell>
          <cell r="F44">
            <v>-6819.7168166127758</v>
          </cell>
          <cell r="G44">
            <v>-23723.690550346451</v>
          </cell>
          <cell r="H44">
            <v>-21075.881198145282</v>
          </cell>
          <cell r="I44">
            <v>-2928.6817797883928</v>
          </cell>
          <cell r="J44">
            <v>-13661.305307205188</v>
          </cell>
          <cell r="K44">
            <v>-23430.485730831333</v>
          </cell>
          <cell r="L44">
            <v>-7883.3242232496596</v>
          </cell>
          <cell r="M44">
            <v>-5372.6327735791219</v>
          </cell>
          <cell r="N44">
            <v>-12873.380833604246</v>
          </cell>
          <cell r="AZ44">
            <v>-64246.098530887277</v>
          </cell>
          <cell r="BA44">
            <v>-50525.860224529642</v>
          </cell>
          <cell r="BB44">
            <v>-15789.937950207495</v>
          </cell>
          <cell r="BC44">
            <v>-33354.402957422208</v>
          </cell>
          <cell r="BE44">
            <v>-64246.098530887277</v>
          </cell>
          <cell r="BF44">
            <v>-50525.860224529642</v>
          </cell>
          <cell r="BG44">
            <v>-15789.937950207495</v>
          </cell>
          <cell r="BH44">
            <v>-33354.402957422208</v>
          </cell>
        </row>
        <row r="45">
          <cell r="D45">
            <v>-17942.959709792638</v>
          </cell>
          <cell r="E45">
            <v>-6247.55381512849</v>
          </cell>
          <cell r="F45">
            <v>-5210.8238468498757</v>
          </cell>
          <cell r="G45">
            <v>-17987.874139729181</v>
          </cell>
          <cell r="H45">
            <v>-17338.694929372254</v>
          </cell>
          <cell r="I45">
            <v>-1996.0171325884889</v>
          </cell>
          <cell r="J45">
            <v>-11309.436062621458</v>
          </cell>
          <cell r="K45">
            <v>-17646.294543736232</v>
          </cell>
          <cell r="L45">
            <v>-5496.2168805550791</v>
          </cell>
          <cell r="M45">
            <v>-4496.6179597895398</v>
          </cell>
          <cell r="N45">
            <v>-9355.7029047519754</v>
          </cell>
          <cell r="AZ45">
            <v>-47719.019453216817</v>
          </cell>
          <cell r="BA45">
            <v>-40777.871519719964</v>
          </cell>
          <cell r="BB45">
            <v>-12740.188907506519</v>
          </cell>
          <cell r="BC45">
            <v>-25875.962814223309</v>
          </cell>
          <cell r="BE45">
            <v>-47719.019453216817</v>
          </cell>
          <cell r="BF45">
            <v>-40777.871519719964</v>
          </cell>
          <cell r="BG45">
            <v>-12740.188907506519</v>
          </cell>
          <cell r="BH45">
            <v>-25875.962814223309</v>
          </cell>
        </row>
        <row r="46">
          <cell r="D46">
            <v>-3623.6950933420699</v>
          </cell>
          <cell r="E46">
            <v>-1241.0695817114899</v>
          </cell>
          <cell r="F46">
            <v>-1608.8929697628998</v>
          </cell>
          <cell r="G46">
            <v>-5735.8164106172699</v>
          </cell>
          <cell r="H46">
            <v>-3737.18626877303</v>
          </cell>
          <cell r="I46">
            <v>-932.66464719990392</v>
          </cell>
          <cell r="J46">
            <v>-2351.8692445837301</v>
          </cell>
          <cell r="K46">
            <v>-5784.1911870950998</v>
          </cell>
          <cell r="L46">
            <v>-2387.10734269458</v>
          </cell>
          <cell r="M46">
            <v>-876.01481378958204</v>
          </cell>
          <cell r="N46">
            <v>-3517.6779288522698</v>
          </cell>
          <cell r="AZ46">
            <v>-16527.07907767046</v>
          </cell>
          <cell r="BA46">
            <v>-9747.9887048096807</v>
          </cell>
          <cell r="BB46">
            <v>-3049.7490427009761</v>
          </cell>
          <cell r="BC46">
            <v>-7478.440143198899</v>
          </cell>
          <cell r="BE46">
            <v>-16527.07907767046</v>
          </cell>
          <cell r="BF46">
            <v>-9747.9887048096807</v>
          </cell>
          <cell r="BG46">
            <v>-3049.7490427009761</v>
          </cell>
          <cell r="BH46">
            <v>-7478.440143198899</v>
          </cell>
        </row>
        <row r="47">
          <cell r="D47">
            <v>0</v>
          </cell>
          <cell r="E47">
            <v>0</v>
          </cell>
          <cell r="F47">
            <v>-25271.129761370437</v>
          </cell>
          <cell r="G47">
            <v>-43455.309041511602</v>
          </cell>
          <cell r="H47">
            <v>0</v>
          </cell>
          <cell r="I47">
            <v>0</v>
          </cell>
          <cell r="J47">
            <v>-21748.50358909756</v>
          </cell>
          <cell r="K47">
            <v>87938.350649692002</v>
          </cell>
          <cell r="L47">
            <v>0</v>
          </cell>
          <cell r="M47">
            <v>0</v>
          </cell>
          <cell r="N47">
            <v>-22587.900291457212</v>
          </cell>
          <cell r="AZ47">
            <v>0</v>
          </cell>
          <cell r="BA47">
            <v>0</v>
          </cell>
          <cell r="BB47">
            <v>0</v>
          </cell>
          <cell r="BC47">
            <v>-69607.533641925198</v>
          </cell>
          <cell r="BE47">
            <v>0</v>
          </cell>
          <cell r="BF47">
            <v>0</v>
          </cell>
          <cell r="BG47">
            <v>0</v>
          </cell>
          <cell r="BH47">
            <v>-69607.533641925198</v>
          </cell>
        </row>
        <row r="48">
          <cell r="D48">
            <v>-42480.536915036806</v>
          </cell>
          <cell r="E48">
            <v>-33454.742691693173</v>
          </cell>
          <cell r="F48">
            <v>-53095.746021619903</v>
          </cell>
          <cell r="G48">
            <v>-35627.735646640736</v>
          </cell>
          <cell r="H48">
            <v>-38149.79667711712</v>
          </cell>
          <cell r="I48">
            <v>-31157.044445157302</v>
          </cell>
          <cell r="J48">
            <v>-46620.350521018678</v>
          </cell>
          <cell r="K48">
            <v>-34148.630977676163</v>
          </cell>
          <cell r="L48">
            <v>-13264.362148394339</v>
          </cell>
          <cell r="M48">
            <v>-37842.762217095988</v>
          </cell>
          <cell r="N48">
            <v>-55828.028812544522</v>
          </cell>
          <cell r="AZ48">
            <v>-104055.67899188871</v>
          </cell>
          <cell r="BA48">
            <v>-93894.695740548268</v>
          </cell>
          <cell r="BB48">
            <v>-102454.54935394647</v>
          </cell>
          <cell r="BC48">
            <v>-155544.12535518309</v>
          </cell>
          <cell r="BE48">
            <v>-104055.67899188871</v>
          </cell>
          <cell r="BF48">
            <v>-93894.695740548268</v>
          </cell>
          <cell r="BG48">
            <v>-102454.54935394647</v>
          </cell>
          <cell r="BH48">
            <v>-155544.12535518309</v>
          </cell>
        </row>
        <row r="49">
          <cell r="D49">
            <v>-36151.060614014204</v>
          </cell>
          <cell r="E49">
            <v>-30576.250080239002</v>
          </cell>
          <cell r="F49">
            <v>-48256.629375983401</v>
          </cell>
          <cell r="G49">
            <v>-30275.2644942755</v>
          </cell>
          <cell r="H49">
            <v>-34416.891476056706</v>
          </cell>
          <cell r="I49">
            <v>-29056.838554522103</v>
          </cell>
          <cell r="J49">
            <v>-44282.192350937796</v>
          </cell>
          <cell r="K49">
            <v>-29404.801366354201</v>
          </cell>
          <cell r="L49">
            <v>-9633.2084141272699</v>
          </cell>
          <cell r="M49">
            <v>-34289.542230595798</v>
          </cell>
          <cell r="N49">
            <v>-51048.406516238501</v>
          </cell>
          <cell r="AZ49">
            <v>-90980.949645517307</v>
          </cell>
          <cell r="BA49">
            <v>-80201.160504198167</v>
          </cell>
          <cell r="BB49">
            <v>-93922.630865356914</v>
          </cell>
          <cell r="BC49">
            <v>-143587.22824315968</v>
          </cell>
          <cell r="BE49">
            <v>-90980.949645517307</v>
          </cell>
          <cell r="BF49">
            <v>-80201.160504198167</v>
          </cell>
          <cell r="BG49">
            <v>-93922.630865356914</v>
          </cell>
          <cell r="BH49">
            <v>-143587.22824315968</v>
          </cell>
        </row>
        <row r="50">
          <cell r="D50">
            <v>-6329.4763010226006</v>
          </cell>
          <cell r="E50">
            <v>-2878.4926114541704</v>
          </cell>
          <cell r="F50">
            <v>-4839.1166456364999</v>
          </cell>
          <cell r="G50">
            <v>-5352.4711523652404</v>
          </cell>
          <cell r="H50">
            <v>-3732.90520106041</v>
          </cell>
          <cell r="I50">
            <v>-2100.2058906351999</v>
          </cell>
          <cell r="J50">
            <v>-2338.1581700808802</v>
          </cell>
          <cell r="K50">
            <v>-4743.8296113219594</v>
          </cell>
          <cell r="L50">
            <v>-3631.1537342670699</v>
          </cell>
          <cell r="M50">
            <v>-3553.2199865001903</v>
          </cell>
          <cell r="N50">
            <v>-4779.62229630602</v>
          </cell>
          <cell r="AZ50">
            <v>-13074.729346371409</v>
          </cell>
          <cell r="BA50">
            <v>-13693.535236350082</v>
          </cell>
          <cell r="BB50">
            <v>-8531.9184885895593</v>
          </cell>
          <cell r="BC50">
            <v>-11956.8971120234</v>
          </cell>
          <cell r="BE50">
            <v>-13074.729346371409</v>
          </cell>
          <cell r="BF50">
            <v>-13693.535236350082</v>
          </cell>
          <cell r="BG50">
            <v>-8531.9184885895593</v>
          </cell>
          <cell r="BH50">
            <v>-11956.8971120234</v>
          </cell>
        </row>
        <row r="51">
          <cell r="D51">
            <v>-116080.61741322995</v>
          </cell>
          <cell r="E51">
            <v>-49044.27245012371</v>
          </cell>
          <cell r="F51">
            <v>-69340.996883587068</v>
          </cell>
          <cell r="G51">
            <v>-115860.86253219601</v>
          </cell>
          <cell r="H51">
            <v>-109946.47032479741</v>
          </cell>
          <cell r="I51">
            <v>-67447.434989880683</v>
          </cell>
          <cell r="J51">
            <v>-66790.980172551004</v>
          </cell>
          <cell r="K51">
            <v>-113548.78806138353</v>
          </cell>
          <cell r="L51">
            <v>-103075.03672598029</v>
          </cell>
          <cell r="M51">
            <v>-59877.51208382412</v>
          </cell>
          <cell r="N51">
            <v>-122475.7284666764</v>
          </cell>
          <cell r="AZ51">
            <v>-323750.34118594514</v>
          </cell>
          <cell r="BA51">
            <v>-329105.12446400768</v>
          </cell>
          <cell r="BB51">
            <v>-176368.21952382851</v>
          </cell>
          <cell r="BC51">
            <v>-258607.70552281447</v>
          </cell>
          <cell r="BE51">
            <v>-323750.34118594514</v>
          </cell>
          <cell r="BF51">
            <v>-329105.12446400768</v>
          </cell>
          <cell r="BG51">
            <v>-176368.21952382851</v>
          </cell>
          <cell r="BH51">
            <v>-258607.70552281447</v>
          </cell>
        </row>
        <row r="52">
          <cell r="D52">
            <v>-22069.091452147506</v>
          </cell>
          <cell r="E52">
            <v>-2702.7584931269853</v>
          </cell>
          <cell r="F52">
            <v>-8791.1389315027682</v>
          </cell>
          <cell r="G52">
            <v>-24051.457411886364</v>
          </cell>
          <cell r="H52">
            <v>-23347.608631376414</v>
          </cell>
          <cell r="I52">
            <v>-8008.5640383629016</v>
          </cell>
          <cell r="J52">
            <v>-10264.287169164692</v>
          </cell>
          <cell r="K52">
            <v>-26593.742843913733</v>
          </cell>
          <cell r="L52">
            <v>-13878.232128589589</v>
          </cell>
          <cell r="M52">
            <v>-7559.2459898541829</v>
          </cell>
          <cell r="N52">
            <v>-38073.168315247553</v>
          </cell>
          <cell r="AZ52">
            <v>-75871.499470215989</v>
          </cell>
          <cell r="BA52">
            <v>-59294.932212113505</v>
          </cell>
          <cell r="BB52">
            <v>-18270.56852134407</v>
          </cell>
          <cell r="BC52">
            <v>-57128.594415915009</v>
          </cell>
          <cell r="BE52">
            <v>-75871.499470215989</v>
          </cell>
          <cell r="BF52">
            <v>-59294.932212113505</v>
          </cell>
          <cell r="BG52">
            <v>-18270.56852134407</v>
          </cell>
          <cell r="BH52">
            <v>-57128.594415915009</v>
          </cell>
        </row>
        <row r="53">
          <cell r="D53">
            <v>-13561.0743329369</v>
          </cell>
          <cell r="E53">
            <v>-3846.6925893224998</v>
          </cell>
          <cell r="F53">
            <v>-8246.31492495165</v>
          </cell>
          <cell r="G53">
            <v>-13268.902776947099</v>
          </cell>
          <cell r="H53">
            <v>-15042.6200663661</v>
          </cell>
          <cell r="I53">
            <v>-4983.7870922681104</v>
          </cell>
          <cell r="J53">
            <v>-7022.5218677578696</v>
          </cell>
          <cell r="K53">
            <v>-14676.860899686</v>
          </cell>
          <cell r="L53">
            <v>-13949.761003677299</v>
          </cell>
          <cell r="M53">
            <v>-4017.0094510037097</v>
          </cell>
          <cell r="N53">
            <v>-6674.5819350798902</v>
          </cell>
          <cell r="AZ53">
            <v>-39767.280264818997</v>
          </cell>
          <cell r="BA53">
            <v>-42553.455402980297</v>
          </cell>
          <cell r="BB53">
            <v>-12847.489132594321</v>
          </cell>
          <cell r="BC53">
            <v>-21943.418727789409</v>
          </cell>
          <cell r="BE53">
            <v>-39767.280264818997</v>
          </cell>
          <cell r="BF53">
            <v>-42553.455402980297</v>
          </cell>
          <cell r="BG53">
            <v>-12847.489132594321</v>
          </cell>
          <cell r="BH53">
            <v>-21943.418727789409</v>
          </cell>
        </row>
        <row r="54">
          <cell r="D54">
            <v>-12.409429020270306</v>
          </cell>
          <cell r="E54">
            <v>0</v>
          </cell>
          <cell r="F54">
            <v>0</v>
          </cell>
          <cell r="G54">
            <v>-11.38326790026743</v>
          </cell>
          <cell r="H54">
            <v>-2.079859186528441</v>
          </cell>
          <cell r="I54">
            <v>-0.2</v>
          </cell>
          <cell r="J54">
            <v>0</v>
          </cell>
          <cell r="K54">
            <v>-19.042809999999999</v>
          </cell>
          <cell r="L54">
            <v>-2.2491300000000001</v>
          </cell>
          <cell r="M54">
            <v>0</v>
          </cell>
          <cell r="N54">
            <v>0.25</v>
          </cell>
          <cell r="AZ54">
            <v>-40.001020288437445</v>
          </cell>
          <cell r="BA54">
            <v>-16.738418206798748</v>
          </cell>
          <cell r="BB54">
            <v>-0.2</v>
          </cell>
          <cell r="BC54">
            <v>0.25</v>
          </cell>
          <cell r="BE54">
            <v>-40.001020288437445</v>
          </cell>
          <cell r="BF54">
            <v>-16.738418206798748</v>
          </cell>
          <cell r="BG54">
            <v>-0.2</v>
          </cell>
          <cell r="BH54">
            <v>0.25</v>
          </cell>
        </row>
        <row r="55">
          <cell r="D55">
            <v>-29379.707156369299</v>
          </cell>
          <cell r="E55">
            <v>-7911.0530508827696</v>
          </cell>
          <cell r="F55">
            <v>-18423.670302582403</v>
          </cell>
          <cell r="G55">
            <v>-25631.737941741299</v>
          </cell>
          <cell r="H55">
            <v>-27340.062293159801</v>
          </cell>
          <cell r="I55">
            <v>-19391.892828379099</v>
          </cell>
          <cell r="J55">
            <v>-17804.084500158602</v>
          </cell>
          <cell r="K55">
            <v>-25827.688570284601</v>
          </cell>
          <cell r="L55">
            <v>-27825.113719151501</v>
          </cell>
          <cell r="M55">
            <v>-13063.291126341799</v>
          </cell>
          <cell r="N55">
            <v>-27926.019862904599</v>
          </cell>
          <cell r="AZ55">
            <v>-67748.5936872397</v>
          </cell>
          <cell r="BA55">
            <v>-84544.883168680593</v>
          </cell>
          <cell r="BB55">
            <v>-40366.237005603667</v>
          </cell>
          <cell r="BC55">
            <v>-64153.774665645607</v>
          </cell>
          <cell r="BE55">
            <v>-67748.5936872397</v>
          </cell>
          <cell r="BF55">
            <v>-84544.883168680593</v>
          </cell>
          <cell r="BG55">
            <v>-40366.237005603667</v>
          </cell>
          <cell r="BH55">
            <v>-64153.774665645607</v>
          </cell>
        </row>
        <row r="56">
          <cell r="D56">
            <v>-51058.335042755971</v>
          </cell>
          <cell r="E56">
            <v>-34583.768316791458</v>
          </cell>
          <cell r="F56">
            <v>-33879.872724550238</v>
          </cell>
          <cell r="G56">
            <v>-52897.38113372097</v>
          </cell>
          <cell r="H56">
            <v>-44214.099474708557</v>
          </cell>
          <cell r="I56">
            <v>-35062.991030870566</v>
          </cell>
          <cell r="J56">
            <v>-31700.08663546983</v>
          </cell>
          <cell r="K56">
            <v>-46431.452937499205</v>
          </cell>
          <cell r="L56">
            <v>-47419.680744561912</v>
          </cell>
          <cell r="M56">
            <v>-35237.965516624427</v>
          </cell>
          <cell r="N56">
            <v>-49802.208353444359</v>
          </cell>
          <cell r="AZ56">
            <v>-140322.96674338201</v>
          </cell>
          <cell r="BA56">
            <v>-142695.11526202646</v>
          </cell>
          <cell r="BB56">
            <v>-104883.72486428644</v>
          </cell>
          <cell r="BC56">
            <v>-115382.16771346443</v>
          </cell>
          <cell r="BE56">
            <v>-140322.96674338201</v>
          </cell>
          <cell r="BF56">
            <v>-142695.11526202646</v>
          </cell>
          <cell r="BG56">
            <v>-104883.72486428644</v>
          </cell>
          <cell r="BH56">
            <v>-115382.16771346443</v>
          </cell>
        </row>
        <row r="57">
          <cell r="D57">
            <v>-15250.4407226066</v>
          </cell>
          <cell r="E57">
            <v>-13325.7222537657</v>
          </cell>
          <cell r="F57">
            <v>-10370.0125185301</v>
          </cell>
          <cell r="G57">
            <v>-14118.056223416601</v>
          </cell>
          <cell r="H57">
            <v>-12343.411102915799</v>
          </cell>
          <cell r="I57">
            <v>-11525.637762004801</v>
          </cell>
          <cell r="J57">
            <v>-3794.3812962362699</v>
          </cell>
          <cell r="K57">
            <v>-11767.8921641754</v>
          </cell>
          <cell r="L57">
            <v>-5783.4845013745498</v>
          </cell>
          <cell r="M57">
            <v>-8202.98665648733</v>
          </cell>
          <cell r="N57">
            <v>-14361.318719082999</v>
          </cell>
          <cell r="AZ57">
            <v>-28634.587812579914</v>
          </cell>
          <cell r="BA57">
            <v>-33377.336326896948</v>
          </cell>
          <cell r="BB57">
            <v>-33054.346672257831</v>
          </cell>
          <cell r="BC57">
            <v>-28525.712533849372</v>
          </cell>
          <cell r="BE57">
            <v>-28634.587812579914</v>
          </cell>
          <cell r="BF57">
            <v>-33377.336326896948</v>
          </cell>
          <cell r="BG57">
            <v>-33054.346672257831</v>
          </cell>
          <cell r="BH57">
            <v>-28525.712533849372</v>
          </cell>
        </row>
        <row r="58">
          <cell r="D58">
            <v>-15502.322351968811</v>
          </cell>
          <cell r="E58">
            <v>-5537.8130387536603</v>
          </cell>
          <cell r="F58">
            <v>-8405.3882714209794</v>
          </cell>
          <cell r="G58">
            <v>-17839.480495969412</v>
          </cell>
          <cell r="H58">
            <v>-15357.228023339301</v>
          </cell>
          <cell r="I58">
            <v>-6457.7401613889697</v>
          </cell>
          <cell r="J58">
            <v>-9987.5314324296105</v>
          </cell>
          <cell r="K58">
            <v>-16283.835390098851</v>
          </cell>
          <cell r="L58">
            <v>-12847.721233656992</v>
          </cell>
          <cell r="M58">
            <v>-6446.9757259446906</v>
          </cell>
          <cell r="N58">
            <v>-10306.90888951082</v>
          </cell>
          <cell r="AZ58">
            <v>-51876.101152921212</v>
          </cell>
          <cell r="BA58">
            <v>-43707.271608965108</v>
          </cell>
          <cell r="BB58">
            <v>-18442.528926087318</v>
          </cell>
          <cell r="BC58">
            <v>-28699.82859336141</v>
          </cell>
          <cell r="BE58">
            <v>-51876.101152921212</v>
          </cell>
          <cell r="BF58">
            <v>-43707.271608965108</v>
          </cell>
          <cell r="BG58">
            <v>-18442.528926087318</v>
          </cell>
          <cell r="BH58">
            <v>-28699.82859336141</v>
          </cell>
        </row>
        <row r="59">
          <cell r="D59">
            <v>-724.73381516516008</v>
          </cell>
          <cell r="E59">
            <v>-620.41328761106911</v>
          </cell>
          <cell r="F59">
            <v>-456.26844637938058</v>
          </cell>
          <cell r="G59">
            <v>-1039.605570209435</v>
          </cell>
          <cell r="H59">
            <v>-859.173170930938</v>
          </cell>
          <cell r="I59">
            <v>-720.82773731213103</v>
          </cell>
          <cell r="J59">
            <v>-563.36935731768142</v>
          </cell>
          <cell r="K59">
            <v>-973.84597195977074</v>
          </cell>
          <cell r="L59">
            <v>-589.73049697004558</v>
          </cell>
          <cell r="M59">
            <v>-762.46902121772064</v>
          </cell>
          <cell r="N59">
            <v>-500.76912154759992</v>
          </cell>
          <cell r="AZ59">
            <v>-2633.8062154535187</v>
          </cell>
          <cell r="BA59">
            <v>-2173.6374830661434</v>
          </cell>
          <cell r="BB59">
            <v>-2103.7100461409209</v>
          </cell>
          <cell r="BC59">
            <v>-1520.406925244662</v>
          </cell>
          <cell r="BE59">
            <v>-2633.8062154535187</v>
          </cell>
          <cell r="BF59">
            <v>-2173.6374830661434</v>
          </cell>
          <cell r="BG59">
            <v>-2103.7100461409209</v>
          </cell>
          <cell r="BH59">
            <v>-1520.406925244662</v>
          </cell>
        </row>
        <row r="60">
          <cell r="D60">
            <v>-17707.20456680399</v>
          </cell>
          <cell r="E60">
            <v>-14502.969293647342</v>
          </cell>
          <cell r="F60">
            <v>-14003.609000549228</v>
          </cell>
          <cell r="G60">
            <v>-18521.921264723132</v>
          </cell>
          <cell r="H60">
            <v>-14401.604326169887</v>
          </cell>
          <cell r="I60">
            <v>-15193.32987538897</v>
          </cell>
          <cell r="J60">
            <v>-16619.460843600213</v>
          </cell>
          <cell r="K60">
            <v>-16251.136277980115</v>
          </cell>
          <cell r="L60">
            <v>-26798.023130967176</v>
          </cell>
          <cell r="M60">
            <v>-18156.197011970573</v>
          </cell>
          <cell r="N60">
            <v>-23824.735109754358</v>
          </cell>
          <cell r="AZ60">
            <v>-52310.25248242815</v>
          </cell>
          <cell r="BA60">
            <v>-58906.832023941053</v>
          </cell>
          <cell r="BB60">
            <v>-47852.496181006885</v>
          </cell>
          <cell r="BC60">
            <v>-54447.804953903797</v>
          </cell>
          <cell r="BE60">
            <v>-52310.25248242815</v>
          </cell>
          <cell r="BF60">
            <v>-58906.832023941053</v>
          </cell>
          <cell r="BG60">
            <v>-47852.496181006885</v>
          </cell>
          <cell r="BH60">
            <v>-54447.804953903797</v>
          </cell>
        </row>
        <row r="61">
          <cell r="D61">
            <v>-1873.633586211414</v>
          </cell>
          <cell r="E61">
            <v>-596.85044301368748</v>
          </cell>
          <cell r="F61">
            <v>-644.59448767054607</v>
          </cell>
          <cell r="G61">
            <v>-1378.3175794023859</v>
          </cell>
          <cell r="H61">
            <v>-1252.6828513526339</v>
          </cell>
          <cell r="I61">
            <v>-1164.4554947756901</v>
          </cell>
          <cell r="J61">
            <v>-735.34370588605896</v>
          </cell>
          <cell r="K61">
            <v>-1154.7431332850661</v>
          </cell>
          <cell r="L61">
            <v>-1403.72138159315</v>
          </cell>
          <cell r="M61">
            <v>-1669.3371010041101</v>
          </cell>
          <cell r="N61">
            <v>-808.47651354858306</v>
          </cell>
          <cell r="AZ61">
            <v>-4868.2190799992295</v>
          </cell>
          <cell r="BA61">
            <v>-4530.0378191571981</v>
          </cell>
          <cell r="BB61">
            <v>-3430.6430387934879</v>
          </cell>
          <cell r="BC61">
            <v>-2188.414707105188</v>
          </cell>
          <cell r="BE61">
            <v>-4868.2190799992295</v>
          </cell>
          <cell r="BF61">
            <v>-4530.0378191571981</v>
          </cell>
          <cell r="BG61">
            <v>-3430.6430387934879</v>
          </cell>
          <cell r="BH61">
            <v>-2188.414707105188</v>
          </cell>
        </row>
        <row r="62">
          <cell r="D62">
            <v>-887895.49577580625</v>
          </cell>
          <cell r="E62">
            <v>-429599.8407877041</v>
          </cell>
          <cell r="F62">
            <v>-681319.9671252846</v>
          </cell>
          <cell r="G62">
            <v>-825841.84799530904</v>
          </cell>
          <cell r="H62">
            <v>-784380.5843374657</v>
          </cell>
          <cell r="I62">
            <v>-424357.92701263598</v>
          </cell>
          <cell r="J62">
            <v>-669242.07460139692</v>
          </cell>
          <cell r="K62">
            <v>-779759.97701664944</v>
          </cell>
          <cell r="L62">
            <v>-584103.75483017555</v>
          </cell>
          <cell r="M62">
            <v>-414939.39493024419</v>
          </cell>
          <cell r="N62">
            <v>-746622.9193595734</v>
          </cell>
          <cell r="AZ62">
            <v>-2443145.4285297249</v>
          </cell>
          <cell r="BA62">
            <v>-2256382.8349434473</v>
          </cell>
          <cell r="BB62">
            <v>-1268896.1627305844</v>
          </cell>
          <cell r="BC62">
            <v>-2097184.9610862546</v>
          </cell>
          <cell r="BE62">
            <v>-2443145.4285297249</v>
          </cell>
          <cell r="BF62">
            <v>-2256382.8349434473</v>
          </cell>
          <cell r="BG62">
            <v>-1268896.1627305844</v>
          </cell>
          <cell r="BH62">
            <v>-2097184.9610862546</v>
          </cell>
        </row>
        <row r="64">
          <cell r="D64">
            <v>89563.118925807066</v>
          </cell>
          <cell r="E64">
            <v>-79550.178870850592</v>
          </cell>
          <cell r="F64">
            <v>-15944.352850818192</v>
          </cell>
          <cell r="G64">
            <v>-32916.950300602824</v>
          </cell>
          <cell r="H64">
            <v>16859.799445656128</v>
          </cell>
          <cell r="I64">
            <v>-146745.48776556179</v>
          </cell>
          <cell r="J64">
            <v>-73954.211807107902</v>
          </cell>
          <cell r="K64">
            <v>24441.650991132483</v>
          </cell>
          <cell r="L64">
            <v>-10477.263202415314</v>
          </cell>
          <cell r="M64">
            <v>-129437.32049819687</v>
          </cell>
          <cell r="N64">
            <v>-48255.658484142623</v>
          </cell>
          <cell r="AZ64">
            <v>82122.964557030238</v>
          </cell>
          <cell r="BA64">
            <v>95942.655169048347</v>
          </cell>
          <cell r="BB64">
            <v>-355731.98713460937</v>
          </cell>
          <cell r="BC64">
            <v>-138154.22314206813</v>
          </cell>
          <cell r="BE64">
            <v>82122.964557030238</v>
          </cell>
          <cell r="BF64">
            <v>95942.655169048347</v>
          </cell>
          <cell r="BG64">
            <v>-355731.98713460937</v>
          </cell>
          <cell r="BH64">
            <v>-138154.22314206813</v>
          </cell>
        </row>
        <row r="66">
          <cell r="D66">
            <v>-10398.635737542274</v>
          </cell>
          <cell r="E66">
            <v>-54264.105873767257</v>
          </cell>
          <cell r="F66">
            <v>-101686.88216936677</v>
          </cell>
          <cell r="G66">
            <v>-78870.659267106763</v>
          </cell>
          <cell r="H66">
            <v>-27604.481180174149</v>
          </cell>
          <cell r="I66">
            <v>-86854.261615662574</v>
          </cell>
          <cell r="J66">
            <v>-84548.678867161318</v>
          </cell>
          <cell r="K66">
            <v>-75299.292083390683</v>
          </cell>
          <cell r="L66">
            <v>-1978763.0363582931</v>
          </cell>
          <cell r="M66">
            <v>-153748.0483211503</v>
          </cell>
          <cell r="N66">
            <v>-67769.137543850404</v>
          </cell>
          <cell r="AZ66">
            <v>-125679.70483126334</v>
          </cell>
          <cell r="BA66">
            <v>-2016766.1532760097</v>
          </cell>
          <cell r="BB66">
            <v>-294866.41581058013</v>
          </cell>
          <cell r="BC66">
            <v>-254004.69858037849</v>
          </cell>
          <cell r="BE66">
            <v>-125679.70483126334</v>
          </cell>
          <cell r="BF66">
            <v>-2016766.1532760097</v>
          </cell>
          <cell r="BG66">
            <v>-294866.41581058013</v>
          </cell>
          <cell r="BH66">
            <v>-254004.69858037849</v>
          </cell>
        </row>
        <row r="67">
          <cell r="D67">
            <v>733.528834671308</v>
          </cell>
          <cell r="E67">
            <v>2302.82069240901</v>
          </cell>
          <cell r="F67">
            <v>1327.9204820027401</v>
          </cell>
          <cell r="G67">
            <v>1750.7592127529201</v>
          </cell>
          <cell r="H67">
            <v>787.67019037566604</v>
          </cell>
          <cell r="I67">
            <v>4158.71793708312</v>
          </cell>
          <cell r="J67">
            <v>1120.7264312267901</v>
          </cell>
          <cell r="K67">
            <v>753.49659136007699</v>
          </cell>
          <cell r="L67">
            <v>5567.5182197645499</v>
          </cell>
          <cell r="M67">
            <v>1007.65503304381</v>
          </cell>
          <cell r="N67">
            <v>2114.4484802237898</v>
          </cell>
          <cell r="AZ67">
            <v>5890.0315274698169</v>
          </cell>
          <cell r="BA67">
            <v>7088.7172448115234</v>
          </cell>
          <cell r="BB67">
            <v>7469.1936625359403</v>
          </cell>
          <cell r="BC67">
            <v>4563.09539345332</v>
          </cell>
          <cell r="BE67">
            <v>5890.0315274698169</v>
          </cell>
          <cell r="BF67">
            <v>7088.7172448115234</v>
          </cell>
          <cell r="BG67">
            <v>7469.1936625359403</v>
          </cell>
          <cell r="BH67">
            <v>4563.09539345332</v>
          </cell>
        </row>
        <row r="68">
          <cell r="D68">
            <v>-44391.880688675701</v>
          </cell>
          <cell r="E68">
            <v>-57647.825123710994</v>
          </cell>
          <cell r="F68">
            <v>-82508.112662379805</v>
          </cell>
          <cell r="G68">
            <v>-33230.048925032701</v>
          </cell>
          <cell r="H68">
            <v>-40232.187411701598</v>
          </cell>
          <cell r="I68">
            <v>-52748.780236082202</v>
          </cell>
          <cell r="J68">
            <v>-76781.663136335192</v>
          </cell>
          <cell r="K68">
            <v>-80317.546090094707</v>
          </cell>
          <cell r="L68">
            <v>-42729.513779515</v>
          </cell>
          <cell r="M68">
            <v>-83250.423537766095</v>
          </cell>
          <cell r="N68">
            <v>-100109.07431712101</v>
          </cell>
          <cell r="AZ68">
            <v>-138446.37344868691</v>
          </cell>
          <cell r="BA68">
            <v>-127353.5818798923</v>
          </cell>
          <cell r="BB68">
            <v>-193647.0288975593</v>
          </cell>
          <cell r="BC68">
            <v>-259398.85011583602</v>
          </cell>
          <cell r="BE68">
            <v>-138446.37344868691</v>
          </cell>
          <cell r="BF68">
            <v>-127353.5818798923</v>
          </cell>
          <cell r="BG68">
            <v>-193647.0288975593</v>
          </cell>
          <cell r="BH68">
            <v>-259398.85011583602</v>
          </cell>
        </row>
        <row r="69">
          <cell r="D69">
            <v>33259.716116462121</v>
          </cell>
          <cell r="E69">
            <v>1080.8985575347231</v>
          </cell>
          <cell r="F69">
            <v>-20506.689988989703</v>
          </cell>
          <cell r="G69">
            <v>-47391.369554826975</v>
          </cell>
          <cell r="H69">
            <v>11840.03604115178</v>
          </cell>
          <cell r="I69">
            <v>-38264.199316663493</v>
          </cell>
          <cell r="J69">
            <v>-8887.7421620529203</v>
          </cell>
          <cell r="K69">
            <v>4264.7574153439518</v>
          </cell>
          <cell r="L69">
            <v>-1941601.0407985428</v>
          </cell>
          <cell r="M69">
            <v>-71505.27981642801</v>
          </cell>
          <cell r="N69">
            <v>30225.488293046823</v>
          </cell>
          <cell r="AZ69">
            <v>6876.6370899537606</v>
          </cell>
          <cell r="BA69">
            <v>-1896501.2886409289</v>
          </cell>
          <cell r="BB69">
            <v>-108688.58057555679</v>
          </cell>
          <cell r="BC69">
            <v>831.0561420041995</v>
          </cell>
          <cell r="BE69">
            <v>6876.6370899537606</v>
          </cell>
          <cell r="BF69">
            <v>-1896501.2886409289</v>
          </cell>
          <cell r="BG69">
            <v>-108688.58057555679</v>
          </cell>
          <cell r="BH69">
            <v>831.0561420041995</v>
          </cell>
        </row>
        <row r="71">
          <cell r="D71">
            <v>79164.4831882648</v>
          </cell>
          <cell r="E71">
            <v>-133814.28474461785</v>
          </cell>
          <cell r="F71">
            <v>-117631.23502018496</v>
          </cell>
          <cell r="G71">
            <v>-111787.60956770959</v>
          </cell>
          <cell r="H71">
            <v>-10744.681734518021</v>
          </cell>
          <cell r="I71">
            <v>-233599.74938122436</v>
          </cell>
          <cell r="J71">
            <v>-158502.89067426923</v>
          </cell>
          <cell r="K71">
            <v>-50857.6410922582</v>
          </cell>
          <cell r="L71">
            <v>-1989240.2995607085</v>
          </cell>
          <cell r="M71">
            <v>-283185.36881934718</v>
          </cell>
          <cell r="N71">
            <v>-116024.79602799303</v>
          </cell>
          <cell r="AZ71">
            <v>-43556.740274233103</v>
          </cell>
          <cell r="BA71">
            <v>-1920823.4981069614</v>
          </cell>
          <cell r="BB71">
            <v>-650598.4029451895</v>
          </cell>
          <cell r="BC71">
            <v>-392158.92172244663</v>
          </cell>
          <cell r="BE71">
            <v>-43556.740274233103</v>
          </cell>
          <cell r="BF71">
            <v>-1920823.4981069614</v>
          </cell>
          <cell r="BG71">
            <v>-650598.4029451895</v>
          </cell>
          <cell r="BH71">
            <v>-392158.92172244663</v>
          </cell>
        </row>
        <row r="73">
          <cell r="D73">
            <v>-207.21161227704403</v>
          </cell>
          <cell r="E73">
            <v>854.20687835478896</v>
          </cell>
          <cell r="F73">
            <v>-456.97325350042502</v>
          </cell>
          <cell r="G73">
            <v>-1429.4434695985599</v>
          </cell>
          <cell r="H73">
            <v>-1949.2243443264399</v>
          </cell>
          <cell r="I73">
            <v>1030.4393162834001</v>
          </cell>
          <cell r="J73">
            <v>1369.4873207599701</v>
          </cell>
          <cell r="K73">
            <v>1528.7072499929302</v>
          </cell>
          <cell r="L73">
            <v>5414.0325351297697</v>
          </cell>
          <cell r="M73">
            <v>919.63701296526403</v>
          </cell>
          <cell r="N73">
            <v>279.69017114866</v>
          </cell>
          <cell r="AZ73">
            <v>-3476.6445586529699</v>
          </cell>
          <cell r="BA73">
            <v>3257.5965785262856</v>
          </cell>
          <cell r="BB73">
            <v>2804.2832076034533</v>
          </cell>
          <cell r="BC73">
            <v>1192.2042384082051</v>
          </cell>
          <cell r="BE73">
            <v>-3476.6445586529699</v>
          </cell>
          <cell r="BF73">
            <v>3257.5965785262856</v>
          </cell>
          <cell r="BG73">
            <v>2804.2832076034533</v>
          </cell>
          <cell r="BH73">
            <v>1192.2042384082051</v>
          </cell>
        </row>
        <row r="75">
          <cell r="D75">
            <v>78957.271575987761</v>
          </cell>
          <cell r="E75">
            <v>-132960.07786626305</v>
          </cell>
          <cell r="F75">
            <v>-118088.20827368539</v>
          </cell>
          <cell r="G75">
            <v>-113217.05303730814</v>
          </cell>
          <cell r="H75">
            <v>-12693.90607884446</v>
          </cell>
          <cell r="I75">
            <v>-232569.31006494098</v>
          </cell>
          <cell r="J75">
            <v>-157133.40335350926</v>
          </cell>
          <cell r="K75">
            <v>-49328.933842265273</v>
          </cell>
          <cell r="L75">
            <v>-1983826.2670255788</v>
          </cell>
          <cell r="M75">
            <v>-282265.7318063819</v>
          </cell>
          <cell r="N75">
            <v>-115745.10585684437</v>
          </cell>
          <cell r="AZ75">
            <v>-47033.384832886077</v>
          </cell>
          <cell r="BA75">
            <v>-1917565.9015284351</v>
          </cell>
          <cell r="BB75">
            <v>-647794.11973758601</v>
          </cell>
          <cell r="BC75">
            <v>-390966.71748403844</v>
          </cell>
          <cell r="BE75">
            <v>-47033.384832886077</v>
          </cell>
          <cell r="BF75">
            <v>-1917565.9015284351</v>
          </cell>
          <cell r="BG75">
            <v>-647794.11973758601</v>
          </cell>
          <cell r="BH75">
            <v>-390966.71748403844</v>
          </cell>
        </row>
        <row r="77">
          <cell r="D77">
            <v>-25718.921665641697</v>
          </cell>
          <cell r="E77">
            <v>21456.576963634201</v>
          </cell>
          <cell r="F77">
            <v>8026.7285150650996</v>
          </cell>
          <cell r="G77">
            <v>21860.065909581299</v>
          </cell>
          <cell r="H77">
            <v>5369.6832649387397</v>
          </cell>
          <cell r="I77">
            <v>146134.309127318</v>
          </cell>
          <cell r="J77">
            <v>3228.4573272119501</v>
          </cell>
          <cell r="K77">
            <v>-14536.624449474901</v>
          </cell>
          <cell r="L77">
            <v>-182327.13430120001</v>
          </cell>
          <cell r="M77">
            <v>49338.501853909002</v>
          </cell>
          <cell r="N77">
            <v>-359.98982751179597</v>
          </cell>
          <cell r="AZ77">
            <v>-13040.408081345802</v>
          </cell>
          <cell r="BA77">
            <v>-202676.37270190296</v>
          </cell>
          <cell r="BB77">
            <v>216929.3879448612</v>
          </cell>
          <cell r="BC77">
            <v>10895.196014765253</v>
          </cell>
          <cell r="BE77">
            <v>-13040.408081345802</v>
          </cell>
          <cell r="BF77">
            <v>-202676.37270190296</v>
          </cell>
          <cell r="BG77">
            <v>216929.3879448612</v>
          </cell>
          <cell r="BH77">
            <v>10895.196014765253</v>
          </cell>
        </row>
        <row r="79">
          <cell r="D79">
            <v>53238.349910346064</v>
          </cell>
          <cell r="E79">
            <v>-111503.50090262885</v>
          </cell>
          <cell r="F79">
            <v>-110061.47975862029</v>
          </cell>
          <cell r="G79">
            <v>-91356.987127726839</v>
          </cell>
          <cell r="H79">
            <v>-7324.2228139057206</v>
          </cell>
          <cell r="I79">
            <v>-86435.000937622972</v>
          </cell>
          <cell r="J79">
            <v>-153904.94602629732</v>
          </cell>
          <cell r="K79">
            <v>-63865.55829174017</v>
          </cell>
          <cell r="L79">
            <v>-2166153.4013267788</v>
          </cell>
          <cell r="M79">
            <v>-232927.2299524729</v>
          </cell>
          <cell r="N79">
            <v>-116105.09568435617</v>
          </cell>
          <cell r="AZ79">
            <v>-60073.792914231875</v>
          </cell>
          <cell r="BA79">
            <v>-2120242.2742303382</v>
          </cell>
          <cell r="BB79">
            <v>-430864.73179272481</v>
          </cell>
          <cell r="BC79">
            <v>-380071.5214692732</v>
          </cell>
          <cell r="BE79">
            <v>-60073.792914231875</v>
          </cell>
          <cell r="BF79">
            <v>-2120242.2742303382</v>
          </cell>
          <cell r="BG79">
            <v>-430864.73179272481</v>
          </cell>
          <cell r="BH79">
            <v>-380071.5214692732</v>
          </cell>
        </row>
        <row r="80">
          <cell r="D80">
            <v>0</v>
          </cell>
          <cell r="E80">
            <v>0</v>
          </cell>
          <cell r="F80">
            <v>0</v>
          </cell>
          <cell r="G80">
            <v>0</v>
          </cell>
          <cell r="H80">
            <v>0</v>
          </cell>
          <cell r="I80">
            <v>0</v>
          </cell>
          <cell r="J80">
            <v>0</v>
          </cell>
          <cell r="K80">
            <v>0</v>
          </cell>
          <cell r="L80">
            <v>0</v>
          </cell>
          <cell r="M80">
            <v>0</v>
          </cell>
          <cell r="N80">
            <v>0</v>
          </cell>
          <cell r="R80">
            <v>0</v>
          </cell>
          <cell r="V80">
            <v>0</v>
          </cell>
          <cell r="Z80">
            <v>0</v>
          </cell>
          <cell r="AD80">
            <v>0</v>
          </cell>
          <cell r="AH80">
            <v>0</v>
          </cell>
          <cell r="AL80">
            <v>0</v>
          </cell>
          <cell r="AP80">
            <v>0</v>
          </cell>
          <cell r="AT80">
            <v>0</v>
          </cell>
          <cell r="AX80">
            <v>0</v>
          </cell>
          <cell r="AZ80">
            <v>0</v>
          </cell>
          <cell r="BA80">
            <v>0</v>
          </cell>
          <cell r="BB80">
            <v>0</v>
          </cell>
          <cell r="BC80">
            <v>0</v>
          </cell>
          <cell r="BE80">
            <v>0</v>
          </cell>
          <cell r="BF80">
            <v>0</v>
          </cell>
          <cell r="BG80">
            <v>0</v>
          </cell>
          <cell r="BH80">
            <v>-7.0521723047106272E-2</v>
          </cell>
        </row>
        <row r="82">
          <cell r="D82">
            <v>0</v>
          </cell>
          <cell r="E82">
            <v>0</v>
          </cell>
          <cell r="F82">
            <v>0</v>
          </cell>
          <cell r="G82">
            <v>0</v>
          </cell>
          <cell r="H82">
            <v>0</v>
          </cell>
          <cell r="I82">
            <v>0</v>
          </cell>
          <cell r="J82">
            <v>0</v>
          </cell>
          <cell r="K82">
            <v>0</v>
          </cell>
          <cell r="L82">
            <v>0</v>
          </cell>
          <cell r="M82">
            <v>0</v>
          </cell>
          <cell r="N82">
            <v>0</v>
          </cell>
          <cell r="R82">
            <v>0</v>
          </cell>
          <cell r="V82">
            <v>0</v>
          </cell>
          <cell r="Z82">
            <v>0</v>
          </cell>
          <cell r="AD82">
            <v>0</v>
          </cell>
          <cell r="AH82">
            <v>0</v>
          </cell>
          <cell r="AL82">
            <v>0</v>
          </cell>
          <cell r="AP82">
            <v>0</v>
          </cell>
          <cell r="AT82">
            <v>0</v>
          </cell>
          <cell r="AX82">
            <v>0</v>
          </cell>
          <cell r="AZ82">
            <v>0</v>
          </cell>
          <cell r="BA82">
            <v>0</v>
          </cell>
          <cell r="BB82">
            <v>0</v>
          </cell>
          <cell r="BC82">
            <v>0</v>
          </cell>
          <cell r="BE82">
            <v>0</v>
          </cell>
          <cell r="BF82">
            <v>0</v>
          </cell>
          <cell r="BG82">
            <v>0</v>
          </cell>
          <cell r="BH82">
            <v>0</v>
          </cell>
        </row>
        <row r="83">
          <cell r="D83">
            <v>0</v>
          </cell>
          <cell r="E83">
            <v>0</v>
          </cell>
          <cell r="F83">
            <v>0</v>
          </cell>
          <cell r="G83">
            <v>0</v>
          </cell>
          <cell r="H83">
            <v>0</v>
          </cell>
          <cell r="I83">
            <v>0</v>
          </cell>
          <cell r="J83">
            <v>0</v>
          </cell>
          <cell r="K83">
            <v>0</v>
          </cell>
          <cell r="L83">
            <v>0</v>
          </cell>
          <cell r="M83">
            <v>0</v>
          </cell>
          <cell r="N83">
            <v>0</v>
          </cell>
          <cell r="R83">
            <v>0</v>
          </cell>
          <cell r="V83">
            <v>0</v>
          </cell>
          <cell r="Z83">
            <v>0</v>
          </cell>
          <cell r="AD83">
            <v>0</v>
          </cell>
          <cell r="AH83">
            <v>0</v>
          </cell>
          <cell r="AL83">
            <v>0</v>
          </cell>
          <cell r="AP83">
            <v>0</v>
          </cell>
          <cell r="AT83">
            <v>0</v>
          </cell>
          <cell r="AX83">
            <v>0</v>
          </cell>
          <cell r="AZ83">
            <v>0</v>
          </cell>
          <cell r="BA83">
            <v>0</v>
          </cell>
          <cell r="BB83">
            <v>0</v>
          </cell>
          <cell r="BC83">
            <v>0</v>
          </cell>
          <cell r="BE83">
            <v>0</v>
          </cell>
          <cell r="BF83">
            <v>0</v>
          </cell>
          <cell r="BG83">
            <v>0</v>
          </cell>
          <cell r="BH83">
            <v>0</v>
          </cell>
        </row>
        <row r="84">
          <cell r="D84">
            <v>0</v>
          </cell>
          <cell r="E84">
            <v>0</v>
          </cell>
          <cell r="F84">
            <v>0</v>
          </cell>
          <cell r="G84">
            <v>0</v>
          </cell>
          <cell r="H84">
            <v>0</v>
          </cell>
          <cell r="I84">
            <v>0</v>
          </cell>
          <cell r="J84">
            <v>0</v>
          </cell>
          <cell r="K84">
            <v>0</v>
          </cell>
          <cell r="L84">
            <v>0</v>
          </cell>
          <cell r="M84">
            <v>0</v>
          </cell>
          <cell r="N84">
            <v>0</v>
          </cell>
          <cell r="R84">
            <v>0</v>
          </cell>
          <cell r="V84">
            <v>0</v>
          </cell>
          <cell r="Z84">
            <v>0</v>
          </cell>
          <cell r="AD84">
            <v>0</v>
          </cell>
          <cell r="AH84">
            <v>0</v>
          </cell>
          <cell r="AL84">
            <v>0</v>
          </cell>
          <cell r="AP84">
            <v>0</v>
          </cell>
          <cell r="AT84">
            <v>0</v>
          </cell>
          <cell r="AX84">
            <v>0</v>
          </cell>
        </row>
        <row r="85">
          <cell r="D85">
            <v>1854540.9965515998</v>
          </cell>
          <cell r="E85">
            <v>836135.85666240007</v>
          </cell>
          <cell r="F85">
            <v>1326948.68769</v>
          </cell>
          <cell r="G85">
            <v>1806858.8761975002</v>
          </cell>
          <cell r="H85">
            <v>1699024.9376913046</v>
          </cell>
          <cell r="I85">
            <v>669622.87065299996</v>
          </cell>
          <cell r="J85">
            <v>1167474.435299</v>
          </cell>
          <cell r="K85">
            <v>1895233.2517489993</v>
          </cell>
          <cell r="L85">
            <v>1395330.5848607477</v>
          </cell>
          <cell r="M85">
            <v>683807.661555</v>
          </cell>
          <cell r="N85">
            <v>1225161.9534239999</v>
          </cell>
          <cell r="R85">
            <v>0</v>
          </cell>
          <cell r="V85">
            <v>0</v>
          </cell>
          <cell r="Z85">
            <v>0</v>
          </cell>
          <cell r="AD85">
            <v>0</v>
          </cell>
          <cell r="AH85">
            <v>0</v>
          </cell>
          <cell r="AL85">
            <v>0</v>
          </cell>
          <cell r="AP85">
            <v>0</v>
          </cell>
          <cell r="AT85">
            <v>0</v>
          </cell>
          <cell r="AX85">
            <v>0</v>
          </cell>
          <cell r="AZ85">
            <v>5473859.6803344991</v>
          </cell>
          <cell r="BA85">
            <v>4948896.5191036519</v>
          </cell>
          <cell r="BB85">
            <v>2189566.3888703999</v>
          </cell>
          <cell r="BC85">
            <v>3719585.076413</v>
          </cell>
          <cell r="BE85">
            <v>5473859.6803344991</v>
          </cell>
          <cell r="BF85">
            <v>4948896.5191036519</v>
          </cell>
          <cell r="BG85">
            <v>2189566.3888703999</v>
          </cell>
          <cell r="BH85">
            <v>3719585.076413</v>
          </cell>
        </row>
        <row r="86">
          <cell r="D86">
            <v>13757747.813000001</v>
          </cell>
          <cell r="E86">
            <v>5475714.8839999996</v>
          </cell>
          <cell r="F86">
            <v>9370895.1459999997</v>
          </cell>
          <cell r="G86">
            <v>12033357.179000001</v>
          </cell>
          <cell r="H86">
            <v>12659663.079</v>
          </cell>
          <cell r="I86">
            <v>4254640.4620000003</v>
          </cell>
          <cell r="J86">
            <v>8062795.1959999995</v>
          </cell>
          <cell r="K86">
            <v>12480747.710999999</v>
          </cell>
          <cell r="L86">
            <v>9047574.3900000006</v>
          </cell>
          <cell r="M86">
            <v>3926325.9219999998</v>
          </cell>
          <cell r="N86">
            <v>8479725.8829999994</v>
          </cell>
          <cell r="R86">
            <v>0</v>
          </cell>
          <cell r="V86">
            <v>0</v>
          </cell>
          <cell r="Z86">
            <v>0</v>
          </cell>
          <cell r="AD86">
            <v>0</v>
          </cell>
          <cell r="AH86">
            <v>0</v>
          </cell>
          <cell r="AL86">
            <v>0</v>
          </cell>
          <cell r="AP86">
            <v>0</v>
          </cell>
          <cell r="AT86">
            <v>0</v>
          </cell>
          <cell r="AX86">
            <v>0</v>
          </cell>
          <cell r="AZ86">
            <v>37988776.659999996</v>
          </cell>
          <cell r="BA86">
            <v>35464985.282000005</v>
          </cell>
          <cell r="BB86">
            <v>13656681.268000001</v>
          </cell>
          <cell r="BC86">
            <v>25913416.225000001</v>
          </cell>
          <cell r="BE86">
            <v>37988776.659999996</v>
          </cell>
          <cell r="BF86">
            <v>35464985.282000005</v>
          </cell>
          <cell r="BG86">
            <v>13656681.268000001</v>
          </cell>
          <cell r="BH86">
            <v>25913416.225000001</v>
          </cell>
        </row>
        <row r="87">
          <cell r="D87">
            <v>1346260.706175165</v>
          </cell>
          <cell r="E87">
            <v>601911.21352530003</v>
          </cell>
          <cell r="F87">
            <v>945237.53412490385</v>
          </cell>
          <cell r="G87">
            <v>1211490.7388679502</v>
          </cell>
          <cell r="H87">
            <v>1239451.4301652112</v>
          </cell>
          <cell r="I87">
            <v>476229.2886194</v>
          </cell>
          <cell r="J87">
            <v>855190.92127100902</v>
          </cell>
          <cell r="K87">
            <v>1243665.1386099998</v>
          </cell>
          <cell r="L87">
            <v>835218.22412339365</v>
          </cell>
          <cell r="M87">
            <v>458578.21498330001</v>
          </cell>
          <cell r="N87">
            <v>912047.57880386105</v>
          </cell>
          <cell r="R87">
            <v>0</v>
          </cell>
          <cell r="V87">
            <v>0</v>
          </cell>
          <cell r="Z87">
            <v>0</v>
          </cell>
          <cell r="AD87">
            <v>0</v>
          </cell>
          <cell r="AH87">
            <v>0</v>
          </cell>
          <cell r="AL87">
            <v>0</v>
          </cell>
          <cell r="AP87">
            <v>0</v>
          </cell>
          <cell r="AT87">
            <v>0</v>
          </cell>
          <cell r="AX87">
            <v>0</v>
          </cell>
          <cell r="AZ87">
            <v>3776838.5422647768</v>
          </cell>
          <cell r="BA87">
            <v>3420930.3604637696</v>
          </cell>
          <cell r="BB87">
            <v>1536718.717128</v>
          </cell>
          <cell r="BC87">
            <v>2712476.0341997738</v>
          </cell>
          <cell r="BE87">
            <v>3776838.5422647768</v>
          </cell>
          <cell r="BF87">
            <v>3420930.3604637696</v>
          </cell>
          <cell r="BG87">
            <v>1536718.717128</v>
          </cell>
          <cell r="BH87">
            <v>2712476.0341997738</v>
          </cell>
        </row>
        <row r="88">
          <cell r="D88">
            <v>11725757.02</v>
          </cell>
          <cell r="E88">
            <v>3849028.9990000003</v>
          </cell>
          <cell r="F88">
            <v>7538437.1979999999</v>
          </cell>
          <cell r="G88">
            <v>10119900.239000002</v>
          </cell>
          <cell r="H88">
            <v>10614924.353</v>
          </cell>
          <cell r="I88">
            <v>2759517.3289999999</v>
          </cell>
          <cell r="J88">
            <v>6436830.9350000005</v>
          </cell>
          <cell r="K88">
            <v>10340083.589000002</v>
          </cell>
          <cell r="L88">
            <v>6422490.7369999997</v>
          </cell>
          <cell r="M88">
            <v>2336934.6780000003</v>
          </cell>
          <cell r="N88">
            <v>6879401.6889999993</v>
          </cell>
          <cell r="R88">
            <v>0</v>
          </cell>
          <cell r="V88">
            <v>0</v>
          </cell>
          <cell r="Z88">
            <v>0</v>
          </cell>
          <cell r="AD88">
            <v>0</v>
          </cell>
          <cell r="AH88">
            <v>0</v>
          </cell>
          <cell r="AL88">
            <v>0</v>
          </cell>
          <cell r="AP88">
            <v>0</v>
          </cell>
          <cell r="AT88">
            <v>0</v>
          </cell>
          <cell r="AX88">
            <v>0</v>
          </cell>
          <cell r="AZ88">
            <v>31978570.452</v>
          </cell>
          <cell r="BA88">
            <v>28763172.109999999</v>
          </cell>
          <cell r="BB88">
            <v>8945481.006000001</v>
          </cell>
          <cell r="BC88">
            <v>20854669.822000001</v>
          </cell>
          <cell r="BE88">
            <v>31978570.452</v>
          </cell>
          <cell r="BF88">
            <v>28763172.109999999</v>
          </cell>
          <cell r="BG88">
            <v>8945481.006000001</v>
          </cell>
          <cell r="BH88">
            <v>20854669.822000001</v>
          </cell>
        </row>
        <row r="89">
          <cell r="D89">
            <v>7251921</v>
          </cell>
          <cell r="E89">
            <v>3065226</v>
          </cell>
          <cell r="F89">
            <v>5202212</v>
          </cell>
          <cell r="G89">
            <v>5712503</v>
          </cell>
          <cell r="H89">
            <v>6513946</v>
          </cell>
          <cell r="I89">
            <v>2292030</v>
          </cell>
          <cell r="J89">
            <v>4381395</v>
          </cell>
          <cell r="K89">
            <v>5876831.0000000019</v>
          </cell>
          <cell r="L89">
            <v>3887819.9999999995</v>
          </cell>
          <cell r="M89">
            <v>1985313</v>
          </cell>
          <cell r="N89">
            <v>4766775</v>
          </cell>
          <cell r="R89">
            <v>0</v>
          </cell>
          <cell r="V89">
            <v>0</v>
          </cell>
          <cell r="Z89">
            <v>0</v>
          </cell>
          <cell r="AD89">
            <v>0</v>
          </cell>
          <cell r="AH89">
            <v>0</v>
          </cell>
          <cell r="AL89">
            <v>0</v>
          </cell>
          <cell r="AP89">
            <v>0</v>
          </cell>
          <cell r="AT89">
            <v>0</v>
          </cell>
          <cell r="AX89">
            <v>0</v>
          </cell>
          <cell r="AZ89">
            <v>18173533</v>
          </cell>
          <cell r="BA89">
            <v>17653687</v>
          </cell>
          <cell r="BB89">
            <v>7342569</v>
          </cell>
          <cell r="BC89">
            <v>14350382</v>
          </cell>
          <cell r="BE89">
            <v>18173533</v>
          </cell>
          <cell r="BF89">
            <v>17653687</v>
          </cell>
          <cell r="BG89">
            <v>7342569</v>
          </cell>
          <cell r="BH89">
            <v>14350382</v>
          </cell>
        </row>
        <row r="90">
          <cell r="D90">
            <v>0.72592663558176962</v>
          </cell>
          <cell r="E90">
            <v>0.71987250484382581</v>
          </cell>
          <cell r="F90">
            <v>0.71233917550376968</v>
          </cell>
          <cell r="G90">
            <v>0.67049549626006721</v>
          </cell>
          <cell r="H90">
            <v>0.7295074973116179</v>
          </cell>
          <cell r="I90">
            <v>0.71119029754015539</v>
          </cell>
          <cell r="J90">
            <v>0.73251361692728412</v>
          </cell>
          <cell r="K90">
            <v>0.6562069008985012</v>
          </cell>
          <cell r="L90">
            <v>0.59858089056848662</v>
          </cell>
          <cell r="M90">
            <v>0.67062456413617655</v>
          </cell>
          <cell r="N90">
            <v>0.74443021696432221</v>
          </cell>
          <cell r="R90" t="e">
            <v>#DIV/0!</v>
          </cell>
          <cell r="V90" t="e">
            <v>#DIV/0!</v>
          </cell>
          <cell r="Z90" t="e">
            <v>#DIV/0!</v>
          </cell>
          <cell r="AD90" t="e">
            <v>#DIV/0!</v>
          </cell>
          <cell r="AH90" t="e">
            <v>#DIV/0!</v>
          </cell>
          <cell r="AL90" t="e">
            <v>#DIV/0!</v>
          </cell>
          <cell r="AP90" t="e">
            <v>#DIV/0!</v>
          </cell>
          <cell r="AT90" t="e">
            <v>#DIV/0!</v>
          </cell>
          <cell r="AX90" t="e">
            <v>#DIV/0!</v>
          </cell>
          <cell r="AZ90">
            <v>0.6899772304784364</v>
          </cell>
          <cell r="BA90">
            <v>0.69125113997804333</v>
          </cell>
          <cell r="BB90">
            <v>0.70183700523499315</v>
          </cell>
          <cell r="BC90">
            <v>0.72924156282925068</v>
          </cell>
          <cell r="BE90">
            <v>0.6899772304784364</v>
          </cell>
          <cell r="BF90">
            <v>0.69125113997804333</v>
          </cell>
          <cell r="BG90">
            <v>0.70183700523499315</v>
          </cell>
          <cell r="BH90">
            <v>0.72924156282925068</v>
          </cell>
        </row>
        <row r="91">
          <cell r="D91">
            <v>0.69096386729741577</v>
          </cell>
          <cell r="E91">
            <v>1.0153840553979578</v>
          </cell>
          <cell r="F91">
            <v>0.81464919064982444</v>
          </cell>
          <cell r="G91">
            <v>0.72695787459808259</v>
          </cell>
          <cell r="H91">
            <v>0.75063801511760286</v>
          </cell>
          <cell r="I91">
            <v>1.2528529328497746</v>
          </cell>
          <cell r="J91">
            <v>0.92053110159971074</v>
          </cell>
          <cell r="K91">
            <v>0.70329348861177376</v>
          </cell>
          <cell r="L91">
            <v>0.65205509292878805</v>
          </cell>
          <cell r="M91">
            <v>1.2227285395778746</v>
          </cell>
          <cell r="N91">
            <v>0.90994042168563249</v>
          </cell>
          <cell r="R91" t="e">
            <v>#DIV/0!</v>
          </cell>
          <cell r="V91" t="e">
            <v>#DIV/0!</v>
          </cell>
          <cell r="Z91" t="e">
            <v>#DIV/0!</v>
          </cell>
          <cell r="AD91" t="e">
            <v>#DIV/0!</v>
          </cell>
          <cell r="AH91" t="e">
            <v>#DIV/0!</v>
          </cell>
          <cell r="AL91" t="e">
            <v>#DIV/0!</v>
          </cell>
          <cell r="AP91" t="e">
            <v>#DIV/0!</v>
          </cell>
          <cell r="AT91" t="e">
            <v>#DIV/0!</v>
          </cell>
          <cell r="AX91" t="e">
            <v>#DIV/0!</v>
          </cell>
          <cell r="AZ91">
            <v>0.70428864025205506</v>
          </cell>
          <cell r="BA91">
            <v>0.69867041497885141</v>
          </cell>
          <cell r="BB91">
            <v>1.1534307937112338</v>
          </cell>
          <cell r="BC91">
            <v>0.87874290492822471</v>
          </cell>
          <cell r="BE91">
            <v>0.70428864025205506</v>
          </cell>
          <cell r="BF91">
            <v>0.69867041497885141</v>
          </cell>
          <cell r="BG91">
            <v>1.1534307937112338</v>
          </cell>
          <cell r="BH91">
            <v>0.87874290492822471</v>
          </cell>
        </row>
        <row r="92">
          <cell r="D92">
            <v>70.797111314103134</v>
          </cell>
          <cell r="E92">
            <v>54.594027468919052</v>
          </cell>
          <cell r="F92">
            <v>71.54128214003137</v>
          </cell>
          <cell r="G92">
            <v>63.121470685401157</v>
          </cell>
          <cell r="H92">
            <v>62.907840200814704</v>
          </cell>
          <cell r="I92">
            <v>53.85451674058671</v>
          </cell>
          <cell r="J92">
            <v>68.160057836935053</v>
          </cell>
          <cell r="K92">
            <v>61.768665710154458</v>
          </cell>
          <cell r="L92">
            <v>63.847451439809824</v>
          </cell>
          <cell r="M92">
            <v>56.069304976950406</v>
          </cell>
          <cell r="N92">
            <v>72.123773621940103</v>
          </cell>
          <cell r="R92" t="e">
            <v>#DIV/0!</v>
          </cell>
          <cell r="V92" t="e">
            <v>#DIV/0!</v>
          </cell>
          <cell r="Z92" t="e">
            <v>#DIV/0!</v>
          </cell>
          <cell r="AD92" t="e">
            <v>#DIV/0!</v>
          </cell>
          <cell r="AH92" t="e">
            <v>#DIV/0!</v>
          </cell>
          <cell r="AL92" t="e">
            <v>#DIV/0!</v>
          </cell>
          <cell r="AP92" t="e">
            <v>#DIV/0!</v>
          </cell>
          <cell r="AT92" t="e">
            <v>#DIV/0!</v>
          </cell>
          <cell r="AX92" t="e">
            <v>#DIV/0!</v>
          </cell>
          <cell r="AZ92">
            <v>64.378666282822522</v>
          </cell>
          <cell r="BA92">
            <v>66.241961310791524</v>
          </cell>
          <cell r="BB92">
            <v>54.805096322667445</v>
          </cell>
          <cell r="BC92">
            <v>70.671105832008635</v>
          </cell>
          <cell r="BE92">
            <v>64.378666282822522</v>
          </cell>
          <cell r="BF92">
            <v>66.241961310791524</v>
          </cell>
          <cell r="BG92">
            <v>54.805096322667445</v>
          </cell>
          <cell r="BH92">
            <v>70.671105832008635</v>
          </cell>
        </row>
        <row r="93">
          <cell r="D93">
            <v>51.393508825154925</v>
          </cell>
          <cell r="E93">
            <v>39.30073930356339</v>
          </cell>
          <cell r="F93">
            <v>50.961657934112502</v>
          </cell>
          <cell r="G93">
            <v>42.322661811873331</v>
          </cell>
          <cell r="H93">
            <v>45.89174106617552</v>
          </cell>
          <cell r="I93">
            <v>38.30080978461914</v>
          </cell>
          <cell r="J93">
            <v>49.928170496106169</v>
          </cell>
          <cell r="K93">
            <v>40.533024698295975</v>
          </cell>
          <cell r="L93">
            <v>38.217864343369563</v>
          </cell>
          <cell r="M93">
            <v>37.601453211585721</v>
          </cell>
          <cell r="N93">
            <v>53.691116445666523</v>
          </cell>
          <cell r="R93" t="e">
            <v>#DIV/0!</v>
          </cell>
          <cell r="V93" t="e">
            <v>#DIV/0!</v>
          </cell>
          <cell r="Z93" t="e">
            <v>#DIV/0!</v>
          </cell>
          <cell r="AD93" t="e">
            <v>#DIV/0!</v>
          </cell>
          <cell r="AH93" t="e">
            <v>#DIV/0!</v>
          </cell>
          <cell r="AL93" t="e">
            <v>#DIV/0!</v>
          </cell>
          <cell r="AP93" t="e">
            <v>#DIV/0!</v>
          </cell>
          <cell r="AT93" t="e">
            <v>#DIV/0!</v>
          </cell>
          <cell r="AX93" t="e">
            <v>#DIV/0!</v>
          </cell>
          <cell r="AZ93">
            <v>44.41981386371738</v>
          </cell>
          <cell r="BA93">
            <v>45.789831270466088</v>
          </cell>
          <cell r="BB93">
            <v>38.464244674716255</v>
          </cell>
          <cell r="BC93">
            <v>51.536307663805346</v>
          </cell>
          <cell r="BE93">
            <v>44.41981386371738</v>
          </cell>
          <cell r="BF93">
            <v>45.789831270466088</v>
          </cell>
          <cell r="BG93">
            <v>38.464244674716255</v>
          </cell>
          <cell r="BH93">
            <v>51.536307663805346</v>
          </cell>
        </row>
        <row r="94">
          <cell r="D94">
            <v>48.91824582707833</v>
          </cell>
          <cell r="E94">
            <v>55.433905011898531</v>
          </cell>
          <cell r="F94">
            <v>58.281047593427296</v>
          </cell>
          <cell r="G94">
            <v>45.886650170964401</v>
          </cell>
          <cell r="H94">
            <v>47.221016303674901</v>
          </cell>
          <cell r="I94">
            <v>67.471789245651337</v>
          </cell>
          <cell r="J94">
            <v>62.743453125733829</v>
          </cell>
          <cell r="K94">
            <v>43.441500394188971</v>
          </cell>
          <cell r="L94">
            <v>41.632055881851471</v>
          </cell>
          <cell r="M94">
            <v>68.557539389613027</v>
          </cell>
          <cell r="N94">
            <v>65.628336983107275</v>
          </cell>
          <cell r="R94" t="e">
            <v>#DIV/0!</v>
          </cell>
          <cell r="V94" t="e">
            <v>#DIV/0!</v>
          </cell>
          <cell r="Z94" t="e">
            <v>#DIV/0!</v>
          </cell>
          <cell r="AD94" t="e">
            <v>#DIV/0!</v>
          </cell>
          <cell r="AH94" t="e">
            <v>#DIV/0!</v>
          </cell>
          <cell r="AL94" t="e">
            <v>#DIV/0!</v>
          </cell>
          <cell r="AP94" t="e">
            <v>#DIV/0!</v>
          </cell>
          <cell r="AT94" t="e">
            <v>#DIV/0!</v>
          </cell>
          <cell r="AX94" t="e">
            <v>#DIV/0!</v>
          </cell>
          <cell r="AZ94">
            <v>45.341163337569903</v>
          </cell>
          <cell r="BA94">
            <v>46.281298598023746</v>
          </cell>
          <cell r="BB94">
            <v>63.21388575087493</v>
          </cell>
          <cell r="BC94">
            <v>62.101732833309264</v>
          </cell>
          <cell r="BE94">
            <v>45.341163337569903</v>
          </cell>
          <cell r="BF94">
            <v>46.281298598023746</v>
          </cell>
          <cell r="BG94">
            <v>63.21388575087493</v>
          </cell>
          <cell r="BH94">
            <v>62.101732833309264</v>
          </cell>
        </row>
        <row r="95">
          <cell r="D95">
            <v>2.3099787681995786E-2</v>
          </cell>
          <cell r="E95">
            <v>1.5559715398724951E-2</v>
          </cell>
          <cell r="F95">
            <v>1.4872418906129579E-2</v>
          </cell>
          <cell r="G95">
            <v>2.7367818545297785E-2</v>
          </cell>
          <cell r="H95">
            <v>3.2031267645554092E-2</v>
          </cell>
          <cell r="I95">
            <v>1.8198585371229457E-2</v>
          </cell>
          <cell r="J95">
            <v>1.5915344590984856E-2</v>
          </cell>
          <cell r="K95">
            <v>1.824432439429895E-2</v>
          </cell>
          <cell r="L95">
            <v>1.7113260069287782E-2</v>
          </cell>
          <cell r="M95">
            <v>2.0120883846427434E-2</v>
          </cell>
          <cell r="N95">
            <v>1.4023977876689348E-2</v>
          </cell>
          <cell r="R95" t="e">
            <v>#DIV/0!</v>
          </cell>
          <cell r="V95" t="e">
            <v>#DIV/0!</v>
          </cell>
          <cell r="Z95" t="e">
            <v>#DIV/0!</v>
          </cell>
          <cell r="AD95" t="e">
            <v>#DIV/0!</v>
          </cell>
          <cell r="AH95" t="e">
            <v>#DIV/0!</v>
          </cell>
          <cell r="AL95" t="e">
            <v>#DIV/0!</v>
          </cell>
          <cell r="AP95" t="e">
            <v>#DIV/0!</v>
          </cell>
          <cell r="AT95" t="e">
            <v>#DIV/0!</v>
          </cell>
          <cell r="AX95" t="e">
            <v>#DIV/0!</v>
          </cell>
          <cell r="AZ95">
            <v>2.2235786044615603E-2</v>
          </cell>
          <cell r="BA95">
            <v>2.4764139940140588E-2</v>
          </cell>
          <cell r="BB95">
            <v>1.7755830577745709E-2</v>
          </cell>
          <cell r="BC95">
            <v>1.4898404522027654E-2</v>
          </cell>
          <cell r="BE95">
            <v>2.2235786044615603E-2</v>
          </cell>
          <cell r="BF95">
            <v>2.4764139940140588E-2</v>
          </cell>
          <cell r="BG95">
            <v>1.7755830577745709E-2</v>
          </cell>
          <cell r="BH95">
            <v>1.4898404522027654E-2</v>
          </cell>
        </row>
        <row r="98">
          <cell r="D98">
            <v>13757747.813000001</v>
          </cell>
          <cell r="E98">
            <v>5475714.8839999996</v>
          </cell>
          <cell r="F98">
            <v>9370895.1459999997</v>
          </cell>
          <cell r="G98">
            <v>12033357.179000001</v>
          </cell>
          <cell r="H98">
            <v>12659663.079</v>
          </cell>
          <cell r="I98">
            <v>4254640.4620000003</v>
          </cell>
          <cell r="J98">
            <v>8062795.1959999995</v>
          </cell>
          <cell r="K98">
            <v>12480747.710999999</v>
          </cell>
          <cell r="L98">
            <v>9047574.3900000006</v>
          </cell>
          <cell r="M98">
            <v>3926325.9219999998</v>
          </cell>
          <cell r="N98">
            <v>8479725.8829999994</v>
          </cell>
          <cell r="R98">
            <v>0</v>
          </cell>
          <cell r="V98">
            <v>0</v>
          </cell>
          <cell r="Z98">
            <v>0</v>
          </cell>
          <cell r="AD98">
            <v>0</v>
          </cell>
          <cell r="AH98">
            <v>0</v>
          </cell>
          <cell r="AL98">
            <v>0</v>
          </cell>
          <cell r="AP98">
            <v>0</v>
          </cell>
          <cell r="AT98">
            <v>0</v>
          </cell>
          <cell r="AX98">
            <v>0</v>
          </cell>
          <cell r="AZ98">
            <v>37988776.659999996</v>
          </cell>
          <cell r="BA98">
            <v>35464985.282000005</v>
          </cell>
          <cell r="BB98">
            <v>13656681.268000001</v>
          </cell>
          <cell r="BC98">
            <v>25913416.225000001</v>
          </cell>
          <cell r="BE98">
            <v>37988776.659999996</v>
          </cell>
          <cell r="BF98">
            <v>35464985.282000005</v>
          </cell>
          <cell r="BG98">
            <v>13656681.268000001</v>
          </cell>
          <cell r="BH98">
            <v>25913416.225000001</v>
          </cell>
        </row>
        <row r="99">
          <cell r="D99">
            <v>11725757.02</v>
          </cell>
          <cell r="E99">
            <v>3849028.9990000003</v>
          </cell>
          <cell r="F99">
            <v>7538437.1979999999</v>
          </cell>
          <cell r="G99">
            <v>10119900.239000002</v>
          </cell>
          <cell r="H99">
            <v>10614924.353</v>
          </cell>
          <cell r="I99">
            <v>2759517.3289999999</v>
          </cell>
          <cell r="J99">
            <v>6436830.9350000005</v>
          </cell>
          <cell r="K99">
            <v>10340083.589000002</v>
          </cell>
          <cell r="L99">
            <v>6422490.7369999997</v>
          </cell>
          <cell r="M99">
            <v>2336934.6780000003</v>
          </cell>
          <cell r="N99">
            <v>6879401.6889999993</v>
          </cell>
          <cell r="R99">
            <v>0</v>
          </cell>
          <cell r="V99">
            <v>0</v>
          </cell>
          <cell r="Z99">
            <v>0</v>
          </cell>
          <cell r="AD99">
            <v>0</v>
          </cell>
          <cell r="AH99">
            <v>0</v>
          </cell>
          <cell r="AL99">
            <v>0</v>
          </cell>
          <cell r="AP99">
            <v>0</v>
          </cell>
          <cell r="AT99">
            <v>0</v>
          </cell>
          <cell r="AX99">
            <v>0</v>
          </cell>
          <cell r="AZ99">
            <v>31978570.452</v>
          </cell>
          <cell r="BA99">
            <v>28763172.109999999</v>
          </cell>
          <cell r="BB99">
            <v>8945481.006000001</v>
          </cell>
          <cell r="BC99">
            <v>20854669.822000001</v>
          </cell>
          <cell r="BE99">
            <v>31978570.452</v>
          </cell>
          <cell r="BF99">
            <v>28763172.109999999</v>
          </cell>
          <cell r="BG99">
            <v>8945481.006000001</v>
          </cell>
          <cell r="BH99">
            <v>20854669.822000001</v>
          </cell>
        </row>
        <row r="100">
          <cell r="D100">
            <v>0.85230207584704176</v>
          </cell>
          <cell r="E100">
            <v>0.70292721234387789</v>
          </cell>
          <cell r="F100">
            <v>0.80445219806112211</v>
          </cell>
          <cell r="G100">
            <v>0.84098727299981868</v>
          </cell>
          <cell r="H100">
            <v>0.83848395385878505</v>
          </cell>
          <cell r="I100">
            <v>0.64859001686427331</v>
          </cell>
          <cell r="J100">
            <v>0.79833739770462608</v>
          </cell>
          <cell r="K100">
            <v>0.82848270219313003</v>
          </cell>
          <cell r="L100">
            <v>0.70985774309836869</v>
          </cell>
          <cell r="M100">
            <v>0.59519630423589687</v>
          </cell>
          <cell r="N100">
            <v>0.81127642378059639</v>
          </cell>
          <cell r="R100">
            <v>0</v>
          </cell>
          <cell r="V100">
            <v>0</v>
          </cell>
          <cell r="Z100">
            <v>0</v>
          </cell>
          <cell r="AD100">
            <v>0</v>
          </cell>
          <cell r="AH100">
            <v>0</v>
          </cell>
          <cell r="AL100">
            <v>0</v>
          </cell>
          <cell r="AP100">
            <v>0</v>
          </cell>
          <cell r="AT100">
            <v>0</v>
          </cell>
          <cell r="AX100">
            <v>0</v>
          </cell>
          <cell r="AZ100">
            <v>0.84178995123240175</v>
          </cell>
          <cell r="BA100">
            <v>0.8110301437118751</v>
          </cell>
          <cell r="BB100">
            <v>0.65502597816065544</v>
          </cell>
          <cell r="BC100">
            <v>0.80478272879669299</v>
          </cell>
          <cell r="BE100">
            <v>0.84178995123240175</v>
          </cell>
          <cell r="BF100">
            <v>0.8110301437118751</v>
          </cell>
          <cell r="BG100">
            <v>0.65502597816065544</v>
          </cell>
          <cell r="BH100">
            <v>0.80478272879669299</v>
          </cell>
        </row>
        <row r="101">
          <cell r="D101">
            <v>7.3598181213280141</v>
          </cell>
          <cell r="E101">
            <v>5.4561333795310611</v>
          </cell>
          <cell r="F101">
            <v>7.1531342172411598</v>
          </cell>
          <cell r="G101">
            <v>6.7060572952584234</v>
          </cell>
          <cell r="H101">
            <v>6.5759762566252791</v>
          </cell>
          <cell r="I101">
            <v>5.3862482561845431</v>
          </cell>
          <cell r="J101">
            <v>6.8585604553085311</v>
          </cell>
          <cell r="K101">
            <v>6.5518800612931294</v>
          </cell>
          <cell r="L101">
            <v>7.0482416585936738</v>
          </cell>
          <cell r="M101">
            <v>5.9195582601481158</v>
          </cell>
          <cell r="N101">
            <v>7.3484629261411136</v>
          </cell>
          <cell r="R101" t="e">
            <v>#DIV/0!</v>
          </cell>
          <cell r="V101" t="e">
            <v>#DIV/0!</v>
          </cell>
          <cell r="Z101" t="e">
            <v>#DIV/0!</v>
          </cell>
          <cell r="AD101" t="e">
            <v>#DIV/0!</v>
          </cell>
          <cell r="AH101" t="e">
            <v>#DIV/0!</v>
          </cell>
          <cell r="AL101" t="e">
            <v>#DIV/0!</v>
          </cell>
          <cell r="AP101" t="e">
            <v>#DIV/0!</v>
          </cell>
          <cell r="AT101" t="e">
            <v>#DIV/0!</v>
          </cell>
          <cell r="AX101" t="e">
            <v>#DIV/0!</v>
          </cell>
          <cell r="AZ101">
            <v>6.7794836651072776</v>
          </cell>
          <cell r="BA101">
            <v>7.0009731717918662</v>
          </cell>
          <cell r="BB101">
            <v>5.5556411046775267</v>
          </cell>
          <cell r="BC101">
            <v>7.1266472549326974</v>
          </cell>
          <cell r="BE101">
            <v>6.7794836651072776</v>
          </cell>
          <cell r="BF101">
            <v>7.0009731717918662</v>
          </cell>
          <cell r="BG101">
            <v>5.5556411046775267</v>
          </cell>
          <cell r="BH101">
            <v>7.1266472549326974</v>
          </cell>
        </row>
        <row r="102">
          <cell r="D102">
            <v>7251921</v>
          </cell>
          <cell r="E102">
            <v>3065226</v>
          </cell>
          <cell r="F102">
            <v>5202212</v>
          </cell>
          <cell r="G102">
            <v>5712503</v>
          </cell>
          <cell r="H102">
            <v>6513946</v>
          </cell>
          <cell r="I102">
            <v>2292030</v>
          </cell>
          <cell r="J102">
            <v>4381395</v>
          </cell>
          <cell r="K102">
            <v>5876831.0000000019</v>
          </cell>
          <cell r="L102">
            <v>3887819.9999999995</v>
          </cell>
          <cell r="M102">
            <v>1985313</v>
          </cell>
          <cell r="N102">
            <v>4766775</v>
          </cell>
          <cell r="R102">
            <v>0</v>
          </cell>
          <cell r="V102">
            <v>0</v>
          </cell>
          <cell r="Z102">
            <v>0</v>
          </cell>
          <cell r="AD102">
            <v>0</v>
          </cell>
          <cell r="AH102">
            <v>0</v>
          </cell>
          <cell r="AL102">
            <v>0</v>
          </cell>
          <cell r="AP102">
            <v>0</v>
          </cell>
          <cell r="AT102">
            <v>0</v>
          </cell>
          <cell r="AX102">
            <v>0</v>
          </cell>
          <cell r="AZ102">
            <v>18173533</v>
          </cell>
          <cell r="BA102">
            <v>17653687</v>
          </cell>
          <cell r="BB102">
            <v>7342569</v>
          </cell>
          <cell r="BC102">
            <v>14350382</v>
          </cell>
          <cell r="BE102">
            <v>18173533</v>
          </cell>
          <cell r="BF102">
            <v>17653687</v>
          </cell>
          <cell r="BG102">
            <v>7342569</v>
          </cell>
          <cell r="BH102">
            <v>14350382</v>
          </cell>
        </row>
        <row r="103">
          <cell r="D103">
            <v>2.3588364910172174E-2</v>
          </cell>
          <cell r="E103">
            <v>1.8573341730601128E-2</v>
          </cell>
          <cell r="F103">
            <v>1.6028645791059684E-2</v>
          </cell>
          <cell r="G103">
            <v>2.9929026011922162E-2</v>
          </cell>
          <cell r="H103">
            <v>3.4005318104745504E-2</v>
          </cell>
          <cell r="I103">
            <v>2.0881269355803877E-2</v>
          </cell>
          <cell r="J103">
            <v>1.8086545705596934E-2</v>
          </cell>
          <cell r="K103">
            <v>1.8956427366114192E-2</v>
          </cell>
          <cell r="L103">
            <v>1.7380650836881398E-2</v>
          </cell>
          <cell r="M103">
            <v>3.0859204800659491E-2</v>
          </cell>
          <cell r="N103">
            <v>1.5784243834581196E-2</v>
          </cell>
          <cell r="R103" t="e">
            <v>#DIV/0!</v>
          </cell>
          <cell r="V103" t="e">
            <v>#DIV/0!</v>
          </cell>
          <cell r="Z103" t="e">
            <v>#DIV/0!</v>
          </cell>
          <cell r="AD103" t="e">
            <v>#DIV/0!</v>
          </cell>
          <cell r="AH103" t="e">
            <v>#DIV/0!</v>
          </cell>
          <cell r="AL103" t="e">
            <v>#DIV/0!</v>
          </cell>
          <cell r="AP103" t="e">
            <v>#DIV/0!</v>
          </cell>
          <cell r="AT103" t="e">
            <v>#DIV/0!</v>
          </cell>
          <cell r="AX103" t="e">
            <v>#DIV/0!</v>
          </cell>
          <cell r="AZ103">
            <v>2.3203137649853336E-2</v>
          </cell>
          <cell r="BA103">
            <v>2.5803853859214951E-2</v>
          </cell>
          <cell r="BB103">
            <v>2.2683410836137841E-2</v>
          </cell>
          <cell r="BC103">
            <v>1.6556795520141616E-2</v>
          </cell>
          <cell r="BE103">
            <v>2.3203137649853336E-2</v>
          </cell>
          <cell r="BF103">
            <v>2.5803853859214951E-2</v>
          </cell>
          <cell r="BG103">
            <v>2.2683410836137841E-2</v>
          </cell>
          <cell r="BH103">
            <v>1.6556795520141616E-2</v>
          </cell>
        </row>
        <row r="106">
          <cell r="D106">
            <v>578581.951627817</v>
          </cell>
          <cell r="E106">
            <v>402223.85188096703</v>
          </cell>
          <cell r="F106">
            <v>498460.79999999993</v>
          </cell>
          <cell r="G106">
            <v>518943.30235739844</v>
          </cell>
          <cell r="H106">
            <v>542650.51087209885</v>
          </cell>
          <cell r="I106">
            <v>347399.43327794102</v>
          </cell>
          <cell r="J106">
            <v>448386.86467255594</v>
          </cell>
          <cell r="K106">
            <v>539541.97678000014</v>
          </cell>
          <cell r="L106">
            <v>465539.30971195456</v>
          </cell>
          <cell r="M106">
            <v>369669.36299565202</v>
          </cell>
          <cell r="N106">
            <v>483007.96600877395</v>
          </cell>
          <cell r="R106">
            <v>0</v>
          </cell>
          <cell r="V106">
            <v>0</v>
          </cell>
          <cell r="Z106">
            <v>0</v>
          </cell>
          <cell r="AD106">
            <v>0</v>
          </cell>
          <cell r="AH106">
            <v>0</v>
          </cell>
          <cell r="AL106">
            <v>0</v>
          </cell>
          <cell r="AP106">
            <v>0</v>
          </cell>
          <cell r="AT106">
            <v>0</v>
          </cell>
          <cell r="AX106">
            <v>0</v>
          </cell>
          <cell r="AZ106">
            <v>1603640.6981164396</v>
          </cell>
          <cell r="BA106">
            <v>1586771.7722118704</v>
          </cell>
          <cell r="BB106">
            <v>1119292.64815456</v>
          </cell>
          <cell r="BC106">
            <v>1429855.6306813299</v>
          </cell>
          <cell r="BE106">
            <v>1603640.6981164396</v>
          </cell>
          <cell r="BF106">
            <v>1586771.7722118704</v>
          </cell>
          <cell r="BG106">
            <v>1119292.64815456</v>
          </cell>
          <cell r="BH106">
            <v>1429855.6306813299</v>
          </cell>
        </row>
        <row r="107">
          <cell r="D107">
            <v>290942.57437516499</v>
          </cell>
          <cell r="E107">
            <v>255328.09484730003</v>
          </cell>
          <cell r="F107">
            <v>266778.18631403701</v>
          </cell>
          <cell r="G107">
            <v>300699.71735255281</v>
          </cell>
          <cell r="H107">
            <v>284108.23839599872</v>
          </cell>
          <cell r="I107">
            <v>227872.7290008</v>
          </cell>
          <cell r="J107">
            <v>275876.13711468998</v>
          </cell>
          <cell r="K107">
            <v>313057.61560000008</v>
          </cell>
          <cell r="L107">
            <v>257292.60203339357</v>
          </cell>
          <cell r="M107">
            <v>248254.09395009998</v>
          </cell>
          <cell r="N107">
            <v>292901.42679428839</v>
          </cell>
          <cell r="R107">
            <v>0</v>
          </cell>
          <cell r="V107">
            <v>0</v>
          </cell>
          <cell r="Z107">
            <v>0</v>
          </cell>
          <cell r="AD107">
            <v>0</v>
          </cell>
          <cell r="AH107">
            <v>0</v>
          </cell>
          <cell r="AL107">
            <v>0</v>
          </cell>
          <cell r="AP107">
            <v>0</v>
          </cell>
          <cell r="AT107">
            <v>0</v>
          </cell>
          <cell r="AX107">
            <v>0</v>
          </cell>
          <cell r="AZ107">
            <v>898767.2015739819</v>
          </cell>
          <cell r="BA107">
            <v>832343.41480455722</v>
          </cell>
          <cell r="BB107">
            <v>731454.91779820004</v>
          </cell>
          <cell r="BC107">
            <v>835555.75022301544</v>
          </cell>
          <cell r="BE107">
            <v>898767.2015739819</v>
          </cell>
          <cell r="BF107">
            <v>832343.41480455722</v>
          </cell>
          <cell r="BG107">
            <v>731454.91779820004</v>
          </cell>
          <cell r="BH107">
            <v>835555.75022301544</v>
          </cell>
        </row>
        <row r="108">
          <cell r="D108">
            <v>0.50285456287844754</v>
          </cell>
          <cell r="E108">
            <v>0.63479103403062509</v>
          </cell>
          <cell r="F108">
            <v>0.5352039444506711</v>
          </cell>
          <cell r="G108">
            <v>0.57944618609888066</v>
          </cell>
          <cell r="H108">
            <v>0.52355656671069128</v>
          </cell>
          <cell r="I108">
            <v>0.65593868950985801</v>
          </cell>
          <cell r="J108">
            <v>0.615263645861157</v>
          </cell>
          <cell r="K108">
            <v>0.58022846983720466</v>
          </cell>
          <cell r="L108">
            <v>0.55267642638510917</v>
          </cell>
          <cell r="M108">
            <v>0.67155712320422911</v>
          </cell>
          <cell r="N108">
            <v>0.60641117208606821</v>
          </cell>
          <cell r="R108">
            <v>0</v>
          </cell>
          <cell r="V108">
            <v>0</v>
          </cell>
          <cell r="Z108">
            <v>0</v>
          </cell>
          <cell r="AD108">
            <v>0</v>
          </cell>
          <cell r="AH108">
            <v>0</v>
          </cell>
          <cell r="AL108">
            <v>0</v>
          </cell>
          <cell r="AP108">
            <v>0</v>
          </cell>
          <cell r="AT108">
            <v>0</v>
          </cell>
          <cell r="AX108">
            <v>0</v>
          </cell>
          <cell r="AZ108">
            <v>0.56045422308727344</v>
          </cell>
          <cell r="BA108">
            <v>0.52455143794517933</v>
          </cell>
          <cell r="BB108">
            <v>0.65349747360906052</v>
          </cell>
          <cell r="BC108">
            <v>0.58436371637384887</v>
          </cell>
          <cell r="BE108">
            <v>0.56045422308727344</v>
          </cell>
          <cell r="BF108">
            <v>0.52455143794517933</v>
          </cell>
          <cell r="BG108">
            <v>0.65349747360906052</v>
          </cell>
          <cell r="BH108">
            <v>0.58436371637384887</v>
          </cell>
        </row>
        <row r="109">
          <cell r="D109">
            <v>30.974944420407734</v>
          </cell>
          <cell r="E109">
            <v>46.449810906694715</v>
          </cell>
          <cell r="F109">
            <v>51.353719139963459</v>
          </cell>
          <cell r="G109">
            <v>28.621398150382447</v>
          </cell>
          <cell r="H109">
            <v>28.748627777975489</v>
          </cell>
          <cell r="I109">
            <v>47.323138851933621</v>
          </cell>
          <cell r="J109">
            <v>51.263834179600146</v>
          </cell>
          <cell r="K109">
            <v>28.980444017987878</v>
          </cell>
          <cell r="L109">
            <v>31.323435567965451</v>
          </cell>
          <cell r="M109">
            <v>47.848317931426863</v>
          </cell>
          <cell r="N109">
            <v>51.987745526189208</v>
          </cell>
          <cell r="R109" t="e">
            <v>#DIV/0!</v>
          </cell>
          <cell r="V109" t="e">
            <v>#DIV/0!</v>
          </cell>
          <cell r="Z109" t="e">
            <v>#DIV/0!</v>
          </cell>
          <cell r="AD109" t="e">
            <v>#DIV/0!</v>
          </cell>
          <cell r="AH109" t="e">
            <v>#DIV/0!</v>
          </cell>
          <cell r="AL109" t="e">
            <v>#DIV/0!</v>
          </cell>
          <cell r="AP109" t="e">
            <v>#DIV/0!</v>
          </cell>
          <cell r="AT109" t="e">
            <v>#DIV/0!</v>
          </cell>
          <cell r="AX109" t="e">
            <v>#DIV/0!</v>
          </cell>
          <cell r="AZ109">
            <v>29.317527450494939</v>
          </cell>
          <cell r="BA109">
            <v>30.32274882950508</v>
          </cell>
          <cell r="BB109">
            <v>47.196531864079368</v>
          </cell>
          <cell r="BC109">
            <v>51.546297693169585</v>
          </cell>
          <cell r="BE109">
            <v>29.317527450494939</v>
          </cell>
          <cell r="BF109">
            <v>30.32274882950508</v>
          </cell>
          <cell r="BG109">
            <v>47.196531864079368</v>
          </cell>
          <cell r="BH109">
            <v>51.546297693169585</v>
          </cell>
        </row>
        <row r="110">
          <cell r="D110">
            <v>78598.36679</v>
          </cell>
          <cell r="E110">
            <v>66549.939210500001</v>
          </cell>
          <cell r="F110">
            <v>69394.644</v>
          </cell>
          <cell r="G110">
            <v>70525.017319999999</v>
          </cell>
          <cell r="H110">
            <v>78744.292350000003</v>
          </cell>
          <cell r="I110">
            <v>59713.177498499994</v>
          </cell>
          <cell r="J110">
            <v>69934.989609600001</v>
          </cell>
          <cell r="K110">
            <v>76624.509669999999</v>
          </cell>
          <cell r="L110">
            <v>68694.071069999991</v>
          </cell>
          <cell r="M110">
            <v>65979.6954329</v>
          </cell>
          <cell r="N110">
            <v>75821.321437071005</v>
          </cell>
          <cell r="R110">
            <v>0</v>
          </cell>
          <cell r="V110">
            <v>0</v>
          </cell>
          <cell r="Z110">
            <v>0</v>
          </cell>
          <cell r="AD110">
            <v>0</v>
          </cell>
          <cell r="AH110">
            <v>0</v>
          </cell>
          <cell r="AL110">
            <v>0</v>
          </cell>
          <cell r="AP110">
            <v>0</v>
          </cell>
          <cell r="AT110">
            <v>0</v>
          </cell>
          <cell r="AX110">
            <v>0</v>
          </cell>
          <cell r="AZ110">
            <v>214746.74867</v>
          </cell>
          <cell r="BA110">
            <v>226036.73021000001</v>
          </cell>
          <cell r="BB110">
            <v>192242.81214190001</v>
          </cell>
          <cell r="BC110">
            <v>215150.95504667104</v>
          </cell>
          <cell r="BE110">
            <v>214746.74867</v>
          </cell>
          <cell r="BF110">
            <v>226036.73021000001</v>
          </cell>
          <cell r="BG110">
            <v>192242.81214190001</v>
          </cell>
          <cell r="BH110">
            <v>215150.95504667104</v>
          </cell>
        </row>
        <row r="111">
          <cell r="D111">
            <v>1.84211072695247E-2</v>
          </cell>
          <cell r="E111">
            <v>1.0223381346488225E-2</v>
          </cell>
          <cell r="F111">
            <v>1.0321505820319292E-2</v>
          </cell>
          <cell r="G111">
            <v>7.1718639733147046E-3</v>
          </cell>
          <cell r="H111">
            <v>1.5160515605644404E-2</v>
          </cell>
          <cell r="I111">
            <v>1.4500958259968012E-2</v>
          </cell>
          <cell r="J111">
            <v>9.1376826166593549E-3</v>
          </cell>
          <cell r="K111">
            <v>1.292687361975229E-2</v>
          </cell>
          <cell r="L111">
            <v>1.5611384364672418E-2</v>
          </cell>
          <cell r="M111">
            <v>7.6151506660641823E-3</v>
          </cell>
          <cell r="N111">
            <v>8.1800749316256506E-3</v>
          </cell>
          <cell r="R111" t="e">
            <v>#DIV/0!</v>
          </cell>
          <cell r="V111" t="e">
            <v>#DIV/0!</v>
          </cell>
          <cell r="Z111" t="e">
            <v>#DIV/0!</v>
          </cell>
          <cell r="AD111" t="e">
            <v>#DIV/0!</v>
          </cell>
          <cell r="AH111" t="e">
            <v>#DIV/0!</v>
          </cell>
          <cell r="AL111" t="e">
            <v>#DIV/0!</v>
          </cell>
          <cell r="AP111" t="e">
            <v>#DIV/0!</v>
          </cell>
          <cell r="AT111" t="e">
            <v>#DIV/0!</v>
          </cell>
          <cell r="AX111" t="e">
            <v>#DIV/0!</v>
          </cell>
          <cell r="AZ111">
            <v>1.4276658490201006E-2</v>
          </cell>
          <cell r="BA111">
            <v>1.646872842880449E-2</v>
          </cell>
          <cell r="BB111">
            <v>1.0662112308509976E-2</v>
          </cell>
          <cell r="BC111">
            <v>9.1756831255804683E-3</v>
          </cell>
          <cell r="BE111">
            <v>1.4276658490201006E-2</v>
          </cell>
          <cell r="BF111">
            <v>1.646872842880449E-2</v>
          </cell>
          <cell r="BG111">
            <v>1.0662112308509976E-2</v>
          </cell>
          <cell r="BH111">
            <v>9.1756831255804683E-3</v>
          </cell>
        </row>
        <row r="115">
          <cell r="AZ115">
            <v>0</v>
          </cell>
          <cell r="BA115">
            <v>0</v>
          </cell>
          <cell r="BB115">
            <v>0</v>
          </cell>
          <cell r="BC115">
            <v>0</v>
          </cell>
          <cell r="BE115">
            <v>0</v>
          </cell>
          <cell r="BF115">
            <v>0</v>
          </cell>
          <cell r="BG115">
            <v>0</v>
          </cell>
          <cell r="BH115">
            <v>0</v>
          </cell>
        </row>
        <row r="116">
          <cell r="AZ116">
            <v>0</v>
          </cell>
          <cell r="BA116">
            <v>0</v>
          </cell>
          <cell r="BB116">
            <v>0</v>
          </cell>
          <cell r="BC116">
            <v>0</v>
          </cell>
          <cell r="BE116">
            <v>0</v>
          </cell>
          <cell r="BF116">
            <v>0</v>
          </cell>
          <cell r="BG116">
            <v>0</v>
          </cell>
          <cell r="BH116">
            <v>0</v>
          </cell>
        </row>
        <row r="117">
          <cell r="D117">
            <v>0</v>
          </cell>
          <cell r="E117">
            <v>0</v>
          </cell>
          <cell r="F117">
            <v>0</v>
          </cell>
          <cell r="G117">
            <v>0</v>
          </cell>
          <cell r="H117">
            <v>0</v>
          </cell>
          <cell r="I117">
            <v>0</v>
          </cell>
          <cell r="J117">
            <v>0</v>
          </cell>
          <cell r="K117">
            <v>0</v>
          </cell>
          <cell r="L117">
            <v>0</v>
          </cell>
          <cell r="M117">
            <v>0</v>
          </cell>
          <cell r="N117">
            <v>0</v>
          </cell>
          <cell r="R117">
            <v>0</v>
          </cell>
          <cell r="V117">
            <v>0</v>
          </cell>
          <cell r="Z117">
            <v>0</v>
          </cell>
          <cell r="AD117">
            <v>0</v>
          </cell>
          <cell r="AH117">
            <v>0</v>
          </cell>
          <cell r="AL117">
            <v>0</v>
          </cell>
          <cell r="AP117">
            <v>0</v>
          </cell>
          <cell r="AT117">
            <v>0</v>
          </cell>
          <cell r="AX117">
            <v>0</v>
          </cell>
          <cell r="AZ117">
            <v>0</v>
          </cell>
          <cell r="BA117">
            <v>0</v>
          </cell>
          <cell r="BB117">
            <v>0</v>
          </cell>
          <cell r="BC117">
            <v>0</v>
          </cell>
          <cell r="BE117">
            <v>0</v>
          </cell>
          <cell r="BF117">
            <v>0</v>
          </cell>
          <cell r="BG117">
            <v>0</v>
          </cell>
          <cell r="BH117">
            <v>0</v>
          </cell>
        </row>
        <row r="118">
          <cell r="AZ118">
            <v>0</v>
          </cell>
          <cell r="BA118">
            <v>0</v>
          </cell>
          <cell r="BB118">
            <v>0</v>
          </cell>
          <cell r="BC118">
            <v>0</v>
          </cell>
          <cell r="BE118">
            <v>0</v>
          </cell>
          <cell r="BF118">
            <v>0</v>
          </cell>
          <cell r="BG118">
            <v>0</v>
          </cell>
          <cell r="BH118">
            <v>0</v>
          </cell>
        </row>
        <row r="121">
          <cell r="AZ121">
            <v>0</v>
          </cell>
          <cell r="BA121">
            <v>0</v>
          </cell>
          <cell r="BB121">
            <v>0</v>
          </cell>
          <cell r="BC121">
            <v>0</v>
          </cell>
          <cell r="BE121">
            <v>0</v>
          </cell>
          <cell r="BF121">
            <v>0</v>
          </cell>
          <cell r="BG121">
            <v>0</v>
          </cell>
          <cell r="BH121">
            <v>0</v>
          </cell>
        </row>
        <row r="122">
          <cell r="AZ122">
            <v>0</v>
          </cell>
          <cell r="BA122">
            <v>0</v>
          </cell>
          <cell r="BB122">
            <v>0</v>
          </cell>
          <cell r="BC122">
            <v>0</v>
          </cell>
          <cell r="BE122">
            <v>0</v>
          </cell>
          <cell r="BF122">
            <v>0</v>
          </cell>
          <cell r="BG122">
            <v>0</v>
          </cell>
          <cell r="BH122">
            <v>0</v>
          </cell>
        </row>
        <row r="123">
          <cell r="D123">
            <v>0</v>
          </cell>
          <cell r="E123">
            <v>0</v>
          </cell>
          <cell r="F123">
            <v>0</v>
          </cell>
          <cell r="G123">
            <v>0</v>
          </cell>
          <cell r="H123">
            <v>0</v>
          </cell>
          <cell r="I123">
            <v>0</v>
          </cell>
          <cell r="J123">
            <v>0</v>
          </cell>
          <cell r="K123">
            <v>0</v>
          </cell>
          <cell r="L123">
            <v>0</v>
          </cell>
          <cell r="M123">
            <v>0</v>
          </cell>
          <cell r="N123">
            <v>0</v>
          </cell>
          <cell r="R123">
            <v>0</v>
          </cell>
          <cell r="V123">
            <v>0</v>
          </cell>
          <cell r="Z123">
            <v>0</v>
          </cell>
          <cell r="AD123">
            <v>0</v>
          </cell>
          <cell r="AH123">
            <v>0</v>
          </cell>
          <cell r="AL123">
            <v>0</v>
          </cell>
          <cell r="AP123">
            <v>0</v>
          </cell>
          <cell r="AT123">
            <v>0</v>
          </cell>
          <cell r="AX123">
            <v>0</v>
          </cell>
          <cell r="AZ123">
            <v>0</v>
          </cell>
          <cell r="BA123">
            <v>0</v>
          </cell>
          <cell r="BB123">
            <v>0</v>
          </cell>
          <cell r="BC123">
            <v>0</v>
          </cell>
          <cell r="BE123">
            <v>0</v>
          </cell>
          <cell r="BF123">
            <v>0</v>
          </cell>
          <cell r="BG123">
            <v>0</v>
          </cell>
          <cell r="BH123">
            <v>0</v>
          </cell>
        </row>
        <row r="124">
          <cell r="AZ124">
            <v>0</v>
          </cell>
          <cell r="BA124">
            <v>0</v>
          </cell>
          <cell r="BB124">
            <v>0</v>
          </cell>
          <cell r="BC124">
            <v>0</v>
          </cell>
          <cell r="BE124">
            <v>0</v>
          </cell>
          <cell r="BF124">
            <v>0</v>
          </cell>
          <cell r="BG124">
            <v>0</v>
          </cell>
          <cell r="BH124">
            <v>0</v>
          </cell>
        </row>
        <row r="127">
          <cell r="AZ127">
            <v>0</v>
          </cell>
          <cell r="BA127">
            <v>0</v>
          </cell>
          <cell r="BB127">
            <v>0</v>
          </cell>
          <cell r="BC127">
            <v>0</v>
          </cell>
          <cell r="BE127">
            <v>0</v>
          </cell>
          <cell r="BF127">
            <v>0</v>
          </cell>
          <cell r="BG127">
            <v>0</v>
          </cell>
          <cell r="BH127">
            <v>0</v>
          </cell>
        </row>
        <row r="128">
          <cell r="AZ128">
            <v>0</v>
          </cell>
          <cell r="BA128">
            <v>0</v>
          </cell>
          <cell r="BB128">
            <v>0</v>
          </cell>
          <cell r="BC128">
            <v>0</v>
          </cell>
          <cell r="BE128">
            <v>0</v>
          </cell>
          <cell r="BF128">
            <v>0</v>
          </cell>
          <cell r="BG128">
            <v>0</v>
          </cell>
          <cell r="BH128">
            <v>0</v>
          </cell>
        </row>
        <row r="129">
          <cell r="D129">
            <v>0</v>
          </cell>
          <cell r="E129">
            <v>0</v>
          </cell>
          <cell r="F129">
            <v>0</v>
          </cell>
          <cell r="G129">
            <v>0</v>
          </cell>
          <cell r="H129">
            <v>0</v>
          </cell>
          <cell r="I129">
            <v>0</v>
          </cell>
          <cell r="J129">
            <v>0</v>
          </cell>
          <cell r="K129">
            <v>0</v>
          </cell>
          <cell r="L129">
            <v>0</v>
          </cell>
          <cell r="M129">
            <v>0</v>
          </cell>
          <cell r="N129">
            <v>0</v>
          </cell>
          <cell r="R129">
            <v>0</v>
          </cell>
          <cell r="V129">
            <v>0</v>
          </cell>
          <cell r="Z129">
            <v>0</v>
          </cell>
          <cell r="AD129">
            <v>0</v>
          </cell>
          <cell r="AH129">
            <v>0</v>
          </cell>
          <cell r="AL129">
            <v>0</v>
          </cell>
          <cell r="AP129">
            <v>0</v>
          </cell>
          <cell r="AT129">
            <v>0</v>
          </cell>
          <cell r="AX129">
            <v>0</v>
          </cell>
          <cell r="AZ129">
            <v>0</v>
          </cell>
          <cell r="BA129">
            <v>0</v>
          </cell>
          <cell r="BB129">
            <v>0</v>
          </cell>
          <cell r="BC129">
            <v>0</v>
          </cell>
          <cell r="BE129">
            <v>0</v>
          </cell>
          <cell r="BF129">
            <v>0</v>
          </cell>
          <cell r="BG129">
            <v>0</v>
          </cell>
          <cell r="BH129">
            <v>0</v>
          </cell>
        </row>
        <row r="130">
          <cell r="AZ130">
            <v>0</v>
          </cell>
          <cell r="BA130">
            <v>0</v>
          </cell>
          <cell r="BB130">
            <v>0</v>
          </cell>
          <cell r="BC130">
            <v>0</v>
          </cell>
          <cell r="BE130">
            <v>0</v>
          </cell>
          <cell r="BF130">
            <v>0</v>
          </cell>
          <cell r="BG130">
            <v>0</v>
          </cell>
          <cell r="BH130">
            <v>0</v>
          </cell>
        </row>
        <row r="133">
          <cell r="AZ133">
            <v>0</v>
          </cell>
          <cell r="BA133">
            <v>0</v>
          </cell>
          <cell r="BB133">
            <v>0</v>
          </cell>
          <cell r="BC133">
            <v>0</v>
          </cell>
          <cell r="BE133">
            <v>0</v>
          </cell>
          <cell r="BF133">
            <v>0</v>
          </cell>
          <cell r="BG133">
            <v>0</v>
          </cell>
          <cell r="BH133">
            <v>0</v>
          </cell>
        </row>
        <row r="134">
          <cell r="AZ134">
            <v>0</v>
          </cell>
          <cell r="BA134">
            <v>0</v>
          </cell>
          <cell r="BB134">
            <v>0</v>
          </cell>
          <cell r="BC134">
            <v>0</v>
          </cell>
          <cell r="BE134">
            <v>0</v>
          </cell>
          <cell r="BF134">
            <v>0</v>
          </cell>
          <cell r="BG134">
            <v>0</v>
          </cell>
          <cell r="BH134">
            <v>0</v>
          </cell>
        </row>
        <row r="135">
          <cell r="D135">
            <v>0</v>
          </cell>
          <cell r="E135">
            <v>0</v>
          </cell>
          <cell r="F135">
            <v>0</v>
          </cell>
          <cell r="G135">
            <v>0</v>
          </cell>
          <cell r="H135">
            <v>0</v>
          </cell>
          <cell r="I135">
            <v>0</v>
          </cell>
          <cell r="J135">
            <v>0</v>
          </cell>
          <cell r="K135">
            <v>0</v>
          </cell>
          <cell r="L135">
            <v>0</v>
          </cell>
          <cell r="M135">
            <v>0</v>
          </cell>
          <cell r="N135">
            <v>0</v>
          </cell>
          <cell r="R135">
            <v>0</v>
          </cell>
          <cell r="V135">
            <v>0</v>
          </cell>
          <cell r="Z135">
            <v>0</v>
          </cell>
          <cell r="AD135">
            <v>0</v>
          </cell>
          <cell r="AH135">
            <v>0</v>
          </cell>
          <cell r="AL135">
            <v>0</v>
          </cell>
          <cell r="AP135">
            <v>0</v>
          </cell>
          <cell r="AT135">
            <v>0</v>
          </cell>
          <cell r="AX135">
            <v>0</v>
          </cell>
          <cell r="AZ135">
            <v>0</v>
          </cell>
          <cell r="BA135">
            <v>0</v>
          </cell>
          <cell r="BB135">
            <v>0</v>
          </cell>
          <cell r="BC135">
            <v>0</v>
          </cell>
          <cell r="BE135">
            <v>0</v>
          </cell>
          <cell r="BF135">
            <v>0</v>
          </cell>
          <cell r="BG135">
            <v>0</v>
          </cell>
          <cell r="BH135">
            <v>0</v>
          </cell>
        </row>
        <row r="136">
          <cell r="AZ136">
            <v>0</v>
          </cell>
          <cell r="BA136">
            <v>0</v>
          </cell>
          <cell r="BB136">
            <v>0</v>
          </cell>
          <cell r="BC136">
            <v>0</v>
          </cell>
          <cell r="BE136">
            <v>0</v>
          </cell>
          <cell r="BF136">
            <v>0</v>
          </cell>
          <cell r="BG136">
            <v>0</v>
          </cell>
          <cell r="BH136">
            <v>0</v>
          </cell>
        </row>
        <row r="139">
          <cell r="AZ139">
            <v>0</v>
          </cell>
          <cell r="BA139">
            <v>0</v>
          </cell>
          <cell r="BB139">
            <v>0</v>
          </cell>
          <cell r="BC139">
            <v>0</v>
          </cell>
          <cell r="BE139">
            <v>0</v>
          </cell>
          <cell r="BF139">
            <v>0</v>
          </cell>
          <cell r="BG139">
            <v>0</v>
          </cell>
          <cell r="BH139">
            <v>0</v>
          </cell>
        </row>
        <row r="140">
          <cell r="AZ140">
            <v>0</v>
          </cell>
          <cell r="BA140">
            <v>0</v>
          </cell>
          <cell r="BB140">
            <v>0</v>
          </cell>
          <cell r="BC140">
            <v>0</v>
          </cell>
          <cell r="BE140">
            <v>0</v>
          </cell>
          <cell r="BF140">
            <v>0</v>
          </cell>
          <cell r="BG140">
            <v>0</v>
          </cell>
          <cell r="BH140">
            <v>0</v>
          </cell>
        </row>
        <row r="141">
          <cell r="AZ141">
            <v>0</v>
          </cell>
          <cell r="BA141">
            <v>0</v>
          </cell>
          <cell r="BB141">
            <v>0</v>
          </cell>
          <cell r="BC141">
            <v>0</v>
          </cell>
          <cell r="BE141">
            <v>0</v>
          </cell>
          <cell r="BF141">
            <v>0</v>
          </cell>
          <cell r="BG141">
            <v>0</v>
          </cell>
          <cell r="BH141">
            <v>0</v>
          </cell>
        </row>
        <row r="142">
          <cell r="AZ142">
            <v>0</v>
          </cell>
          <cell r="BA142">
            <v>0</v>
          </cell>
          <cell r="BB142">
            <v>0</v>
          </cell>
          <cell r="BC142">
            <v>0</v>
          </cell>
          <cell r="BE142">
            <v>0</v>
          </cell>
          <cell r="BF142">
            <v>0</v>
          </cell>
          <cell r="BG142">
            <v>0</v>
          </cell>
          <cell r="BH142">
            <v>0</v>
          </cell>
        </row>
        <row r="145">
          <cell r="AZ145">
            <v>0</v>
          </cell>
          <cell r="BA145">
            <v>0</v>
          </cell>
          <cell r="BB145">
            <v>0</v>
          </cell>
          <cell r="BC145">
            <v>0</v>
          </cell>
          <cell r="BE145">
            <v>0</v>
          </cell>
          <cell r="BF145">
            <v>0</v>
          </cell>
          <cell r="BG145">
            <v>0</v>
          </cell>
          <cell r="BH145">
            <v>0</v>
          </cell>
        </row>
        <row r="146">
          <cell r="AZ146">
            <v>0</v>
          </cell>
          <cell r="BA146">
            <v>0</v>
          </cell>
          <cell r="BB146">
            <v>0</v>
          </cell>
          <cell r="BC146">
            <v>0</v>
          </cell>
          <cell r="BE146">
            <v>0</v>
          </cell>
          <cell r="BF146">
            <v>0</v>
          </cell>
          <cell r="BG146">
            <v>0</v>
          </cell>
          <cell r="BH146">
            <v>0</v>
          </cell>
        </row>
        <row r="147">
          <cell r="AZ147">
            <v>0</v>
          </cell>
          <cell r="BA147">
            <v>0</v>
          </cell>
          <cell r="BB147">
            <v>0</v>
          </cell>
          <cell r="BC147">
            <v>0</v>
          </cell>
          <cell r="BE147">
            <v>0</v>
          </cell>
          <cell r="BF147">
            <v>0</v>
          </cell>
          <cell r="BG147">
            <v>0</v>
          </cell>
          <cell r="BH147">
            <v>0</v>
          </cell>
        </row>
        <row r="148">
          <cell r="D148">
            <v>0</v>
          </cell>
          <cell r="E148">
            <v>0</v>
          </cell>
          <cell r="F148">
            <v>0</v>
          </cell>
          <cell r="G148">
            <v>0</v>
          </cell>
          <cell r="H148">
            <v>0</v>
          </cell>
          <cell r="I148">
            <v>0</v>
          </cell>
          <cell r="J148">
            <v>0</v>
          </cell>
          <cell r="K148">
            <v>0</v>
          </cell>
          <cell r="L148">
            <v>0</v>
          </cell>
          <cell r="M148">
            <v>0</v>
          </cell>
          <cell r="N148">
            <v>0</v>
          </cell>
          <cell r="R148">
            <v>0</v>
          </cell>
          <cell r="V148">
            <v>0</v>
          </cell>
          <cell r="Z148">
            <v>0</v>
          </cell>
          <cell r="AD148">
            <v>0</v>
          </cell>
          <cell r="AH148">
            <v>0</v>
          </cell>
          <cell r="AL148">
            <v>0</v>
          </cell>
          <cell r="AP148">
            <v>0</v>
          </cell>
          <cell r="AT148">
            <v>0</v>
          </cell>
          <cell r="AX148">
            <v>0</v>
          </cell>
          <cell r="AZ148">
            <v>0</v>
          </cell>
          <cell r="BA148">
            <v>0</v>
          </cell>
          <cell r="BB148">
            <v>0</v>
          </cell>
          <cell r="BC148">
            <v>0</v>
          </cell>
          <cell r="BE148">
            <v>0</v>
          </cell>
          <cell r="BF148">
            <v>0</v>
          </cell>
          <cell r="BG148">
            <v>0</v>
          </cell>
          <cell r="BH148">
            <v>0</v>
          </cell>
        </row>
        <row r="149">
          <cell r="AZ149">
            <v>0</v>
          </cell>
          <cell r="BA149">
            <v>0</v>
          </cell>
          <cell r="BB149">
            <v>0</v>
          </cell>
          <cell r="BC149">
            <v>0</v>
          </cell>
          <cell r="BE149">
            <v>0</v>
          </cell>
          <cell r="BF149">
            <v>0</v>
          </cell>
          <cell r="BG149">
            <v>0</v>
          </cell>
          <cell r="BH149">
            <v>0</v>
          </cell>
        </row>
        <row r="150">
          <cell r="AZ150">
            <v>0</v>
          </cell>
          <cell r="BA150">
            <v>0</v>
          </cell>
          <cell r="BB150">
            <v>0</v>
          </cell>
          <cell r="BC150">
            <v>0</v>
          </cell>
          <cell r="BE150">
            <v>0</v>
          </cell>
          <cell r="BF150">
            <v>0</v>
          </cell>
          <cell r="BG150">
            <v>0</v>
          </cell>
          <cell r="BH150">
            <v>0</v>
          </cell>
        </row>
        <row r="151">
          <cell r="D151" t="e">
            <v>#DIV/0!</v>
          </cell>
          <cell r="E151" t="e">
            <v>#DIV/0!</v>
          </cell>
          <cell r="F151" t="e">
            <v>#DIV/0!</v>
          </cell>
          <cell r="G151" t="e">
            <v>#DIV/0!</v>
          </cell>
          <cell r="H151" t="e">
            <v>#DIV/0!</v>
          </cell>
          <cell r="I151" t="e">
            <v>#DIV/0!</v>
          </cell>
          <cell r="J151" t="e">
            <v>#DIV/0!</v>
          </cell>
          <cell r="K151" t="e">
            <v>#DIV/0!</v>
          </cell>
          <cell r="L151" t="e">
            <v>#DIV/0!</v>
          </cell>
          <cell r="M151" t="e">
            <v>#DIV/0!</v>
          </cell>
          <cell r="N151" t="e">
            <v>#DIV/0!</v>
          </cell>
          <cell r="R151" t="e">
            <v>#DIV/0!</v>
          </cell>
          <cell r="V151" t="e">
            <v>#DIV/0!</v>
          </cell>
          <cell r="Z151" t="e">
            <v>#DIV/0!</v>
          </cell>
          <cell r="AD151" t="e">
            <v>#DIV/0!</v>
          </cell>
          <cell r="AH151" t="e">
            <v>#DIV/0!</v>
          </cell>
          <cell r="AL151" t="e">
            <v>#DIV/0!</v>
          </cell>
          <cell r="AP151" t="e">
            <v>#DIV/0!</v>
          </cell>
          <cell r="AT151" t="e">
            <v>#DIV/0!</v>
          </cell>
          <cell r="AX151" t="e">
            <v>#DIV/0!</v>
          </cell>
          <cell r="AZ151" t="e">
            <v>#DIV/0!</v>
          </cell>
          <cell r="BA151" t="e">
            <v>#DIV/0!</v>
          </cell>
          <cell r="BB151" t="e">
            <v>#DIV/0!</v>
          </cell>
          <cell r="BC151" t="e">
            <v>#DIV/0!</v>
          </cell>
          <cell r="BE151" t="e">
            <v>#DIV/0!</v>
          </cell>
          <cell r="BF151" t="e">
            <v>#DIV/0!</v>
          </cell>
          <cell r="BG151" t="e">
            <v>#DIV/0!</v>
          </cell>
          <cell r="BH151" t="e">
            <v>#DIV/0!</v>
          </cell>
        </row>
        <row r="152">
          <cell r="D152">
            <v>0</v>
          </cell>
          <cell r="E152">
            <v>0</v>
          </cell>
          <cell r="F152">
            <v>0</v>
          </cell>
          <cell r="G152">
            <v>0</v>
          </cell>
          <cell r="H152">
            <v>0</v>
          </cell>
          <cell r="I152">
            <v>0</v>
          </cell>
          <cell r="J152">
            <v>0</v>
          </cell>
          <cell r="K152">
            <v>0</v>
          </cell>
          <cell r="L152">
            <v>0</v>
          </cell>
          <cell r="M152">
            <v>0</v>
          </cell>
          <cell r="N152">
            <v>0</v>
          </cell>
          <cell r="R152">
            <v>0</v>
          </cell>
          <cell r="V152">
            <v>0</v>
          </cell>
          <cell r="Z152">
            <v>0</v>
          </cell>
          <cell r="AD152">
            <v>0</v>
          </cell>
          <cell r="AH152">
            <v>0</v>
          </cell>
          <cell r="AL152">
            <v>0</v>
          </cell>
          <cell r="AP152">
            <v>0</v>
          </cell>
          <cell r="AT152">
            <v>0</v>
          </cell>
          <cell r="AX152">
            <v>0</v>
          </cell>
          <cell r="AZ152">
            <v>0</v>
          </cell>
          <cell r="BA152">
            <v>0</v>
          </cell>
          <cell r="BB152">
            <v>0</v>
          </cell>
          <cell r="BC152">
            <v>0</v>
          </cell>
          <cell r="BE152">
            <v>0</v>
          </cell>
          <cell r="BF152">
            <v>0</v>
          </cell>
          <cell r="BG152">
            <v>0</v>
          </cell>
          <cell r="BH152">
            <v>0</v>
          </cell>
        </row>
        <row r="153">
          <cell r="AZ153">
            <v>0</v>
          </cell>
          <cell r="BA153">
            <v>0</v>
          </cell>
          <cell r="BB153">
            <v>0</v>
          </cell>
          <cell r="BC153">
            <v>0</v>
          </cell>
          <cell r="BE153">
            <v>0</v>
          </cell>
          <cell r="BF153">
            <v>0</v>
          </cell>
          <cell r="BG153">
            <v>0</v>
          </cell>
          <cell r="BH153">
            <v>0</v>
          </cell>
        </row>
        <row r="154">
          <cell r="AZ154">
            <v>0</v>
          </cell>
          <cell r="BA154">
            <v>0</v>
          </cell>
          <cell r="BB154">
            <v>0</v>
          </cell>
          <cell r="BC154">
            <v>0</v>
          </cell>
          <cell r="BE154">
            <v>0</v>
          </cell>
          <cell r="BF154">
            <v>0</v>
          </cell>
          <cell r="BG154">
            <v>0</v>
          </cell>
          <cell r="BH154">
            <v>0</v>
          </cell>
        </row>
        <row r="157">
          <cell r="AZ157">
            <v>0</v>
          </cell>
          <cell r="BA157">
            <v>0</v>
          </cell>
          <cell r="BB157">
            <v>0</v>
          </cell>
          <cell r="BC157">
            <v>0</v>
          </cell>
          <cell r="BE157">
            <v>0</v>
          </cell>
          <cell r="BF157">
            <v>0</v>
          </cell>
          <cell r="BG157">
            <v>0</v>
          </cell>
          <cell r="BH157">
            <v>0</v>
          </cell>
        </row>
        <row r="158">
          <cell r="AZ158">
            <v>0</v>
          </cell>
          <cell r="BA158">
            <v>0</v>
          </cell>
          <cell r="BB158">
            <v>0</v>
          </cell>
          <cell r="BC158">
            <v>0</v>
          </cell>
          <cell r="BE158">
            <v>0</v>
          </cell>
          <cell r="BF158">
            <v>0</v>
          </cell>
          <cell r="BG158">
            <v>0</v>
          </cell>
          <cell r="BH158">
            <v>0</v>
          </cell>
        </row>
        <row r="159">
          <cell r="D159">
            <v>0</v>
          </cell>
          <cell r="E159">
            <v>0</v>
          </cell>
          <cell r="F159">
            <v>0</v>
          </cell>
          <cell r="G159">
            <v>0</v>
          </cell>
          <cell r="H159">
            <v>0</v>
          </cell>
          <cell r="I159">
            <v>0</v>
          </cell>
          <cell r="J159">
            <v>0</v>
          </cell>
          <cell r="K159">
            <v>0</v>
          </cell>
          <cell r="L159">
            <v>0</v>
          </cell>
          <cell r="M159">
            <v>0</v>
          </cell>
          <cell r="N159">
            <v>0</v>
          </cell>
          <cell r="R159">
            <v>0</v>
          </cell>
          <cell r="V159">
            <v>0</v>
          </cell>
          <cell r="Z159">
            <v>0</v>
          </cell>
          <cell r="AD159">
            <v>0</v>
          </cell>
          <cell r="AH159">
            <v>0</v>
          </cell>
          <cell r="AL159">
            <v>0</v>
          </cell>
          <cell r="AP159">
            <v>0</v>
          </cell>
          <cell r="AT159">
            <v>0</v>
          </cell>
          <cell r="AX159">
            <v>0</v>
          </cell>
          <cell r="AZ159">
            <v>0</v>
          </cell>
          <cell r="BA159">
            <v>0</v>
          </cell>
          <cell r="BB159">
            <v>0</v>
          </cell>
          <cell r="BC159">
            <v>0</v>
          </cell>
          <cell r="BE159">
            <v>0</v>
          </cell>
          <cell r="BF159">
            <v>0</v>
          </cell>
          <cell r="BG159">
            <v>0</v>
          </cell>
          <cell r="BH159">
            <v>0</v>
          </cell>
        </row>
        <row r="160">
          <cell r="AZ160">
            <v>0</v>
          </cell>
          <cell r="BA160">
            <v>0</v>
          </cell>
          <cell r="BB160">
            <v>0</v>
          </cell>
          <cell r="BC160">
            <v>0</v>
          </cell>
          <cell r="BE160">
            <v>0</v>
          </cell>
          <cell r="BF160">
            <v>0</v>
          </cell>
          <cell r="BG160">
            <v>0</v>
          </cell>
          <cell r="BH160">
            <v>0</v>
          </cell>
        </row>
        <row r="163">
          <cell r="AZ163">
            <v>0</v>
          </cell>
          <cell r="BA163">
            <v>0</v>
          </cell>
          <cell r="BB163">
            <v>0</v>
          </cell>
          <cell r="BC163">
            <v>0</v>
          </cell>
          <cell r="BE163">
            <v>0</v>
          </cell>
          <cell r="BF163">
            <v>0</v>
          </cell>
          <cell r="BG163">
            <v>0</v>
          </cell>
          <cell r="BH163">
            <v>0</v>
          </cell>
        </row>
        <row r="164">
          <cell r="AZ164">
            <v>0</v>
          </cell>
          <cell r="BA164">
            <v>0</v>
          </cell>
          <cell r="BB164">
            <v>0</v>
          </cell>
          <cell r="BC164">
            <v>0</v>
          </cell>
          <cell r="BE164">
            <v>0</v>
          </cell>
          <cell r="BF164">
            <v>0</v>
          </cell>
          <cell r="BG164">
            <v>0</v>
          </cell>
          <cell r="BH164">
            <v>0</v>
          </cell>
        </row>
        <row r="165">
          <cell r="D165">
            <v>0</v>
          </cell>
          <cell r="E165">
            <v>0</v>
          </cell>
          <cell r="F165">
            <v>0</v>
          </cell>
          <cell r="G165">
            <v>0</v>
          </cell>
          <cell r="H165">
            <v>0</v>
          </cell>
          <cell r="I165">
            <v>0</v>
          </cell>
          <cell r="J165">
            <v>0</v>
          </cell>
          <cell r="K165">
            <v>0</v>
          </cell>
          <cell r="L165">
            <v>0</v>
          </cell>
          <cell r="M165">
            <v>0</v>
          </cell>
          <cell r="N165">
            <v>0</v>
          </cell>
          <cell r="R165">
            <v>0</v>
          </cell>
          <cell r="V165">
            <v>0</v>
          </cell>
          <cell r="Z165">
            <v>0</v>
          </cell>
          <cell r="AD165">
            <v>0</v>
          </cell>
          <cell r="AH165">
            <v>0</v>
          </cell>
          <cell r="AL165">
            <v>0</v>
          </cell>
          <cell r="AP165">
            <v>0</v>
          </cell>
          <cell r="AT165">
            <v>0</v>
          </cell>
          <cell r="AX165">
            <v>0</v>
          </cell>
          <cell r="AZ165">
            <v>0</v>
          </cell>
          <cell r="BA165">
            <v>0</v>
          </cell>
          <cell r="BB165">
            <v>0</v>
          </cell>
          <cell r="BC165">
            <v>0</v>
          </cell>
          <cell r="BE165">
            <v>0</v>
          </cell>
          <cell r="BF165">
            <v>0</v>
          </cell>
          <cell r="BG165">
            <v>0</v>
          </cell>
          <cell r="BH165">
            <v>0</v>
          </cell>
        </row>
        <row r="166">
          <cell r="AZ166">
            <v>0</v>
          </cell>
          <cell r="BA166">
            <v>0</v>
          </cell>
          <cell r="BB166">
            <v>0</v>
          </cell>
          <cell r="BC166">
            <v>0</v>
          </cell>
          <cell r="BE166">
            <v>0</v>
          </cell>
          <cell r="BF166">
            <v>0</v>
          </cell>
          <cell r="BG166">
            <v>0</v>
          </cell>
          <cell r="BH166">
            <v>0</v>
          </cell>
        </row>
        <row r="169">
          <cell r="AZ169">
            <v>0</v>
          </cell>
          <cell r="BA169">
            <v>0</v>
          </cell>
          <cell r="BB169">
            <v>0</v>
          </cell>
          <cell r="BC169">
            <v>0</v>
          </cell>
          <cell r="BE169">
            <v>0</v>
          </cell>
          <cell r="BF169">
            <v>0</v>
          </cell>
          <cell r="BG169">
            <v>0</v>
          </cell>
          <cell r="BH169">
            <v>0</v>
          </cell>
        </row>
        <row r="170">
          <cell r="AZ170">
            <v>0</v>
          </cell>
          <cell r="BA170">
            <v>0</v>
          </cell>
          <cell r="BB170">
            <v>0</v>
          </cell>
          <cell r="BC170">
            <v>0</v>
          </cell>
          <cell r="BE170">
            <v>0</v>
          </cell>
          <cell r="BF170">
            <v>0</v>
          </cell>
          <cell r="BG170">
            <v>0</v>
          </cell>
          <cell r="BH170">
            <v>0</v>
          </cell>
        </row>
        <row r="171">
          <cell r="AZ171">
            <v>0</v>
          </cell>
          <cell r="BA171">
            <v>0</v>
          </cell>
          <cell r="BB171">
            <v>0</v>
          </cell>
          <cell r="BC171">
            <v>0</v>
          </cell>
          <cell r="BE171">
            <v>0</v>
          </cell>
          <cell r="BF171">
            <v>0</v>
          </cell>
          <cell r="BG171">
            <v>0</v>
          </cell>
          <cell r="BH171">
            <v>0</v>
          </cell>
        </row>
        <row r="172">
          <cell r="AZ172">
            <v>0</v>
          </cell>
          <cell r="BA172">
            <v>0</v>
          </cell>
          <cell r="BB172">
            <v>0</v>
          </cell>
          <cell r="BC172">
            <v>0</v>
          </cell>
          <cell r="BE172">
            <v>0</v>
          </cell>
          <cell r="BF172">
            <v>0</v>
          </cell>
          <cell r="BG172">
            <v>0</v>
          </cell>
          <cell r="BH172">
            <v>0</v>
          </cell>
        </row>
        <row r="175">
          <cell r="AZ175">
            <v>0</v>
          </cell>
          <cell r="BA175">
            <v>0</v>
          </cell>
          <cell r="BB175">
            <v>0</v>
          </cell>
          <cell r="BC175">
            <v>0</v>
          </cell>
          <cell r="BE175">
            <v>0</v>
          </cell>
          <cell r="BF175">
            <v>0</v>
          </cell>
          <cell r="BG175">
            <v>0</v>
          </cell>
          <cell r="BH175">
            <v>0</v>
          </cell>
        </row>
        <row r="176">
          <cell r="AZ176">
            <v>0</v>
          </cell>
          <cell r="BA176">
            <v>0</v>
          </cell>
          <cell r="BB176">
            <v>0</v>
          </cell>
          <cell r="BC176">
            <v>0</v>
          </cell>
          <cell r="BE176">
            <v>0</v>
          </cell>
          <cell r="BF176">
            <v>0</v>
          </cell>
          <cell r="BG176">
            <v>0</v>
          </cell>
          <cell r="BH176">
            <v>0</v>
          </cell>
        </row>
        <row r="177">
          <cell r="D177">
            <v>0</v>
          </cell>
          <cell r="E177">
            <v>0</v>
          </cell>
          <cell r="F177">
            <v>0</v>
          </cell>
          <cell r="G177">
            <v>0</v>
          </cell>
          <cell r="H177">
            <v>0</v>
          </cell>
          <cell r="I177">
            <v>0</v>
          </cell>
          <cell r="J177">
            <v>0</v>
          </cell>
          <cell r="K177">
            <v>0</v>
          </cell>
          <cell r="L177">
            <v>0</v>
          </cell>
          <cell r="M177">
            <v>0</v>
          </cell>
          <cell r="N177">
            <v>0</v>
          </cell>
          <cell r="R177">
            <v>0</v>
          </cell>
          <cell r="V177">
            <v>0</v>
          </cell>
          <cell r="Z177">
            <v>0</v>
          </cell>
          <cell r="AD177">
            <v>0</v>
          </cell>
          <cell r="AH177">
            <v>0</v>
          </cell>
          <cell r="AL177">
            <v>0</v>
          </cell>
          <cell r="AP177">
            <v>0</v>
          </cell>
          <cell r="AT177">
            <v>0</v>
          </cell>
          <cell r="AX177">
            <v>0</v>
          </cell>
          <cell r="AZ177">
            <v>0</v>
          </cell>
          <cell r="BA177">
            <v>0</v>
          </cell>
          <cell r="BB177">
            <v>0</v>
          </cell>
          <cell r="BC177">
            <v>0</v>
          </cell>
          <cell r="BE177">
            <v>0</v>
          </cell>
          <cell r="BF177">
            <v>0</v>
          </cell>
          <cell r="BG177">
            <v>0</v>
          </cell>
          <cell r="BH177">
            <v>0</v>
          </cell>
        </row>
        <row r="178">
          <cell r="AZ178">
            <v>0</v>
          </cell>
          <cell r="BA178">
            <v>0</v>
          </cell>
          <cell r="BB178">
            <v>0</v>
          </cell>
          <cell r="BC178">
            <v>0</v>
          </cell>
          <cell r="BE178">
            <v>0</v>
          </cell>
          <cell r="BF178">
            <v>0</v>
          </cell>
          <cell r="BG178">
            <v>0</v>
          </cell>
          <cell r="BH178">
            <v>0</v>
          </cell>
        </row>
        <row r="181">
          <cell r="AZ181">
            <v>0</v>
          </cell>
          <cell r="BA181">
            <v>0</v>
          </cell>
          <cell r="BB181">
            <v>0</v>
          </cell>
          <cell r="BC181">
            <v>0</v>
          </cell>
          <cell r="BE181">
            <v>0</v>
          </cell>
          <cell r="BF181">
            <v>0</v>
          </cell>
          <cell r="BG181">
            <v>0</v>
          </cell>
          <cell r="BH181">
            <v>0</v>
          </cell>
        </row>
        <row r="182">
          <cell r="AZ182">
            <v>0</v>
          </cell>
          <cell r="BA182">
            <v>0</v>
          </cell>
          <cell r="BB182">
            <v>0</v>
          </cell>
          <cell r="BC182">
            <v>0</v>
          </cell>
          <cell r="BE182">
            <v>0</v>
          </cell>
          <cell r="BF182">
            <v>0</v>
          </cell>
          <cell r="BG182">
            <v>0</v>
          </cell>
          <cell r="BH182">
            <v>0</v>
          </cell>
        </row>
        <row r="183">
          <cell r="D183">
            <v>0</v>
          </cell>
          <cell r="E183">
            <v>0</v>
          </cell>
          <cell r="F183">
            <v>0</v>
          </cell>
          <cell r="G183">
            <v>0</v>
          </cell>
          <cell r="H183">
            <v>0</v>
          </cell>
          <cell r="I183">
            <v>0</v>
          </cell>
          <cell r="J183">
            <v>0</v>
          </cell>
          <cell r="K183">
            <v>0</v>
          </cell>
          <cell r="L183">
            <v>0</v>
          </cell>
          <cell r="M183">
            <v>0</v>
          </cell>
          <cell r="N183">
            <v>0</v>
          </cell>
          <cell r="R183">
            <v>0</v>
          </cell>
          <cell r="V183">
            <v>0</v>
          </cell>
          <cell r="Z183">
            <v>0</v>
          </cell>
          <cell r="AD183">
            <v>0</v>
          </cell>
          <cell r="AH183">
            <v>0</v>
          </cell>
          <cell r="AL183">
            <v>0</v>
          </cell>
          <cell r="AP183">
            <v>0</v>
          </cell>
          <cell r="AT183">
            <v>0</v>
          </cell>
          <cell r="AX183">
            <v>0</v>
          </cell>
          <cell r="AZ183">
            <v>0</v>
          </cell>
          <cell r="BA183">
            <v>0</v>
          </cell>
          <cell r="BB183">
            <v>0</v>
          </cell>
          <cell r="BC183">
            <v>0</v>
          </cell>
          <cell r="BE183">
            <v>0</v>
          </cell>
          <cell r="BF183">
            <v>0</v>
          </cell>
          <cell r="BG183">
            <v>0</v>
          </cell>
          <cell r="BH183">
            <v>0</v>
          </cell>
        </row>
        <row r="184">
          <cell r="AZ184">
            <v>0</v>
          </cell>
          <cell r="BA184">
            <v>0</v>
          </cell>
          <cell r="BB184">
            <v>0</v>
          </cell>
          <cell r="BC184">
            <v>0</v>
          </cell>
          <cell r="BE184">
            <v>0</v>
          </cell>
          <cell r="BF184">
            <v>0</v>
          </cell>
          <cell r="BG184">
            <v>0</v>
          </cell>
          <cell r="BH184">
            <v>0</v>
          </cell>
        </row>
        <row r="187">
          <cell r="AZ187">
            <v>0</v>
          </cell>
          <cell r="BA187">
            <v>0</v>
          </cell>
          <cell r="BB187">
            <v>0</v>
          </cell>
          <cell r="BC187">
            <v>0</v>
          </cell>
          <cell r="BE187">
            <v>0</v>
          </cell>
          <cell r="BF187">
            <v>0</v>
          </cell>
          <cell r="BG187">
            <v>0</v>
          </cell>
          <cell r="BH187">
            <v>0</v>
          </cell>
        </row>
        <row r="188">
          <cell r="AZ188">
            <v>0</v>
          </cell>
          <cell r="BA188">
            <v>0</v>
          </cell>
          <cell r="BB188">
            <v>0</v>
          </cell>
          <cell r="BC188">
            <v>0</v>
          </cell>
          <cell r="BE188">
            <v>0</v>
          </cell>
          <cell r="BF188">
            <v>0</v>
          </cell>
          <cell r="BG188">
            <v>0</v>
          </cell>
          <cell r="BH188">
            <v>0</v>
          </cell>
        </row>
        <row r="189">
          <cell r="D189">
            <v>0</v>
          </cell>
          <cell r="E189">
            <v>0</v>
          </cell>
          <cell r="F189">
            <v>0</v>
          </cell>
          <cell r="G189">
            <v>0</v>
          </cell>
          <cell r="H189">
            <v>0</v>
          </cell>
          <cell r="I189">
            <v>0</v>
          </cell>
          <cell r="J189">
            <v>0</v>
          </cell>
          <cell r="K189">
            <v>0</v>
          </cell>
          <cell r="L189">
            <v>0</v>
          </cell>
          <cell r="M189">
            <v>0</v>
          </cell>
          <cell r="N189">
            <v>0</v>
          </cell>
          <cell r="R189">
            <v>0</v>
          </cell>
          <cell r="V189">
            <v>0</v>
          </cell>
          <cell r="Z189">
            <v>0</v>
          </cell>
          <cell r="AD189">
            <v>0</v>
          </cell>
          <cell r="AH189">
            <v>0</v>
          </cell>
          <cell r="AL189">
            <v>0</v>
          </cell>
          <cell r="AP189">
            <v>0</v>
          </cell>
          <cell r="AT189">
            <v>0</v>
          </cell>
          <cell r="AX189">
            <v>0</v>
          </cell>
          <cell r="AZ189">
            <v>0</v>
          </cell>
          <cell r="BA189">
            <v>0</v>
          </cell>
          <cell r="BB189">
            <v>0</v>
          </cell>
          <cell r="BC189">
            <v>0</v>
          </cell>
          <cell r="BE189">
            <v>0</v>
          </cell>
          <cell r="BF189">
            <v>0</v>
          </cell>
          <cell r="BG189">
            <v>0</v>
          </cell>
          <cell r="BH189">
            <v>0</v>
          </cell>
        </row>
        <row r="190">
          <cell r="AZ190">
            <v>0</v>
          </cell>
          <cell r="BA190">
            <v>0</v>
          </cell>
          <cell r="BB190">
            <v>0</v>
          </cell>
          <cell r="BC190">
            <v>0</v>
          </cell>
          <cell r="BE190">
            <v>0</v>
          </cell>
          <cell r="BF190">
            <v>0</v>
          </cell>
          <cell r="BG190">
            <v>0</v>
          </cell>
          <cell r="BH190">
            <v>0</v>
          </cell>
        </row>
        <row r="193">
          <cell r="AZ193">
            <v>0</v>
          </cell>
          <cell r="BA193">
            <v>0</v>
          </cell>
          <cell r="BB193">
            <v>0</v>
          </cell>
          <cell r="BC193">
            <v>0</v>
          </cell>
          <cell r="BE193">
            <v>0</v>
          </cell>
          <cell r="BF193">
            <v>0</v>
          </cell>
          <cell r="BG193">
            <v>0</v>
          </cell>
          <cell r="BH193">
            <v>0</v>
          </cell>
        </row>
        <row r="194">
          <cell r="AZ194">
            <v>0</v>
          </cell>
          <cell r="BA194">
            <v>0</v>
          </cell>
          <cell r="BB194">
            <v>0</v>
          </cell>
          <cell r="BC194">
            <v>0</v>
          </cell>
          <cell r="BE194">
            <v>0</v>
          </cell>
          <cell r="BF194">
            <v>0</v>
          </cell>
          <cell r="BG194">
            <v>0</v>
          </cell>
          <cell r="BH194">
            <v>0</v>
          </cell>
        </row>
        <row r="195">
          <cell r="D195">
            <v>0</v>
          </cell>
          <cell r="E195">
            <v>0</v>
          </cell>
          <cell r="F195">
            <v>0</v>
          </cell>
          <cell r="G195">
            <v>0</v>
          </cell>
          <cell r="H195">
            <v>0</v>
          </cell>
          <cell r="I195">
            <v>0</v>
          </cell>
          <cell r="J195">
            <v>0</v>
          </cell>
          <cell r="K195">
            <v>0</v>
          </cell>
          <cell r="L195">
            <v>0</v>
          </cell>
          <cell r="M195">
            <v>0</v>
          </cell>
          <cell r="N195">
            <v>0</v>
          </cell>
          <cell r="R195">
            <v>0</v>
          </cell>
          <cell r="V195">
            <v>0</v>
          </cell>
          <cell r="Z195">
            <v>0</v>
          </cell>
          <cell r="AD195">
            <v>0</v>
          </cell>
          <cell r="AH195">
            <v>0</v>
          </cell>
          <cell r="AL195">
            <v>0</v>
          </cell>
          <cell r="AP195">
            <v>0</v>
          </cell>
          <cell r="AT195">
            <v>0</v>
          </cell>
          <cell r="AX195">
            <v>0</v>
          </cell>
          <cell r="AZ195">
            <v>0</v>
          </cell>
          <cell r="BA195">
            <v>0</v>
          </cell>
          <cell r="BB195">
            <v>0</v>
          </cell>
          <cell r="BC195">
            <v>0</v>
          </cell>
          <cell r="BE195">
            <v>0</v>
          </cell>
          <cell r="BF195">
            <v>0</v>
          </cell>
          <cell r="BG195">
            <v>0</v>
          </cell>
          <cell r="BH195">
            <v>0</v>
          </cell>
        </row>
        <row r="196">
          <cell r="AZ196">
            <v>0</v>
          </cell>
          <cell r="BA196">
            <v>0</v>
          </cell>
          <cell r="BB196">
            <v>0</v>
          </cell>
          <cell r="BC196">
            <v>0</v>
          </cell>
          <cell r="BE196">
            <v>0</v>
          </cell>
          <cell r="BF196">
            <v>0</v>
          </cell>
          <cell r="BG196">
            <v>0</v>
          </cell>
          <cell r="BH196">
            <v>0</v>
          </cell>
        </row>
        <row r="199">
          <cell r="AZ199">
            <v>0</v>
          </cell>
          <cell r="BA199">
            <v>0</v>
          </cell>
          <cell r="BB199">
            <v>0</v>
          </cell>
          <cell r="BC199">
            <v>0</v>
          </cell>
          <cell r="BE199">
            <v>0</v>
          </cell>
          <cell r="BF199">
            <v>0</v>
          </cell>
          <cell r="BG199">
            <v>0</v>
          </cell>
          <cell r="BH199">
            <v>0</v>
          </cell>
        </row>
        <row r="200">
          <cell r="AZ200">
            <v>0</v>
          </cell>
          <cell r="BA200">
            <v>0</v>
          </cell>
          <cell r="BB200">
            <v>0</v>
          </cell>
          <cell r="BC200">
            <v>0</v>
          </cell>
          <cell r="BE200">
            <v>0</v>
          </cell>
          <cell r="BF200">
            <v>0</v>
          </cell>
          <cell r="BG200">
            <v>0</v>
          </cell>
          <cell r="BH200">
            <v>0</v>
          </cell>
        </row>
        <row r="201">
          <cell r="AZ201">
            <v>0</v>
          </cell>
          <cell r="BA201">
            <v>0</v>
          </cell>
          <cell r="BB201">
            <v>0</v>
          </cell>
          <cell r="BC201">
            <v>0</v>
          </cell>
          <cell r="BE201">
            <v>0</v>
          </cell>
          <cell r="BF201">
            <v>0</v>
          </cell>
          <cell r="BG201">
            <v>0</v>
          </cell>
          <cell r="BH201">
            <v>0</v>
          </cell>
        </row>
        <row r="202">
          <cell r="AZ202">
            <v>0</v>
          </cell>
          <cell r="BA202">
            <v>0</v>
          </cell>
          <cell r="BB202">
            <v>0</v>
          </cell>
          <cell r="BC202">
            <v>0</v>
          </cell>
          <cell r="BE202">
            <v>0</v>
          </cell>
          <cell r="BF202">
            <v>0</v>
          </cell>
          <cell r="BG202">
            <v>0</v>
          </cell>
          <cell r="BH202">
            <v>0</v>
          </cell>
        </row>
        <row r="206">
          <cell r="D206">
            <v>113450.28</v>
          </cell>
          <cell r="E206">
            <v>55213.84</v>
          </cell>
          <cell r="F206">
            <v>82061.08</v>
          </cell>
          <cell r="G206">
            <v>95703.38</v>
          </cell>
          <cell r="H206">
            <v>103431.03</v>
          </cell>
          <cell r="I206">
            <v>44184.59</v>
          </cell>
          <cell r="J206">
            <v>70262.8</v>
          </cell>
          <cell r="K206">
            <v>99430.449999999983</v>
          </cell>
          <cell r="L206">
            <v>72904.599999999991</v>
          </cell>
          <cell r="M206">
            <v>41848.619999999995</v>
          </cell>
          <cell r="N206">
            <v>74751.55</v>
          </cell>
          <cell r="R206">
            <v>0</v>
          </cell>
          <cell r="V206">
            <v>0</v>
          </cell>
          <cell r="Z206">
            <v>0</v>
          </cell>
          <cell r="AD206">
            <v>0</v>
          </cell>
          <cell r="AH206">
            <v>0</v>
          </cell>
          <cell r="AL206">
            <v>0</v>
          </cell>
          <cell r="AP206">
            <v>0</v>
          </cell>
          <cell r="AT206">
            <v>0</v>
          </cell>
          <cell r="AX206">
            <v>0</v>
          </cell>
          <cell r="AZ206">
            <v>302818.14999999997</v>
          </cell>
          <cell r="BA206">
            <v>289785.90999999997</v>
          </cell>
          <cell r="BB206">
            <v>141247.04999999999</v>
          </cell>
          <cell r="BC206">
            <v>227075.43</v>
          </cell>
          <cell r="BE206">
            <v>302818.14999999997</v>
          </cell>
          <cell r="BF206">
            <v>289785.90999999997</v>
          </cell>
          <cell r="BG206">
            <v>141247.04999999999</v>
          </cell>
          <cell r="BH206">
            <v>227075.43</v>
          </cell>
        </row>
        <row r="209">
          <cell r="D209">
            <v>112463.85937674824</v>
          </cell>
          <cell r="E209">
            <v>56226.882628477601</v>
          </cell>
          <cell r="F209">
            <v>83246.445114937</v>
          </cell>
          <cell r="G209">
            <v>101926.06906210593</v>
          </cell>
          <cell r="H209">
            <v>103726.71326352478</v>
          </cell>
          <cell r="I209">
            <v>45213.321052769199</v>
          </cell>
          <cell r="J209">
            <v>72287.857900000003</v>
          </cell>
          <cell r="K209">
            <v>106501.6298800623</v>
          </cell>
          <cell r="L209">
            <v>70297.341933406715</v>
          </cell>
          <cell r="M209">
            <v>42428.351918787099</v>
          </cell>
          <cell r="N209">
            <v>76862.37</v>
          </cell>
          <cell r="R209">
            <v>0</v>
          </cell>
          <cell r="V209">
            <v>0</v>
          </cell>
          <cell r="Z209">
            <v>0</v>
          </cell>
          <cell r="AD209">
            <v>0</v>
          </cell>
          <cell r="AH209">
            <v>0</v>
          </cell>
          <cell r="AL209">
            <v>0</v>
          </cell>
          <cell r="AP209">
            <v>0</v>
          </cell>
          <cell r="AT209">
            <v>0</v>
          </cell>
          <cell r="AX209">
            <v>0</v>
          </cell>
          <cell r="AZ209">
            <v>322237.06382565363</v>
          </cell>
          <cell r="BA209">
            <v>286487.91457367974</v>
          </cell>
          <cell r="BB209">
            <v>143868.5556000339</v>
          </cell>
          <cell r="BC209">
            <v>232396.673014937</v>
          </cell>
          <cell r="BE209">
            <v>322237.06382565363</v>
          </cell>
          <cell r="BF209">
            <v>286487.91457367974</v>
          </cell>
          <cell r="BG209">
            <v>143868.5556000339</v>
          </cell>
          <cell r="BH209">
            <v>232396.673014937</v>
          </cell>
        </row>
        <row r="210">
          <cell r="D210">
            <v>2.4471049503519193</v>
          </cell>
          <cell r="E210">
            <v>1.7015028910783787</v>
          </cell>
          <cell r="F210">
            <v>2.9253665192870417</v>
          </cell>
          <cell r="G210">
            <v>2.4006607324103979</v>
          </cell>
          <cell r="H210">
            <v>2.2545359408289549</v>
          </cell>
          <cell r="I210">
            <v>1.8646342412292352</v>
          </cell>
          <cell r="J210">
            <v>3.3229303278633324</v>
          </cell>
          <cell r="K210">
            <v>2.2800110289041284</v>
          </cell>
          <cell r="L210">
            <v>2.0384237294044265</v>
          </cell>
          <cell r="M210">
            <v>2.0181325504974645</v>
          </cell>
          <cell r="N210">
            <v>3.4716028879200187</v>
          </cell>
          <cell r="R210" t="e">
            <v>#DIV/0!</v>
          </cell>
          <cell r="V210" t="e">
            <v>#DIV/0!</v>
          </cell>
          <cell r="Z210" t="e">
            <v>#DIV/0!</v>
          </cell>
          <cell r="AD210" t="e">
            <v>#DIV/0!</v>
          </cell>
          <cell r="AH210" t="e">
            <v>#DIV/0!</v>
          </cell>
          <cell r="AL210" t="e">
            <v>#DIV/0!</v>
          </cell>
          <cell r="AP210" t="e">
            <v>#DIV/0!</v>
          </cell>
          <cell r="AT210" t="e">
            <v>#DIV/0!</v>
          </cell>
          <cell r="AX210" t="e">
            <v>#DIV/0!</v>
          </cell>
          <cell r="AZ210">
            <v>2.3167743674383816</v>
          </cell>
          <cell r="BA210">
            <v>2.2771021282872845</v>
          </cell>
          <cell r="BB210">
            <v>1.8461473176461545</v>
          </cell>
          <cell r="BC210">
            <v>3.2296912630811332</v>
          </cell>
          <cell r="BE210">
            <v>2.3167743674383816</v>
          </cell>
          <cell r="BF210">
            <v>2.2771021282872845</v>
          </cell>
          <cell r="BG210">
            <v>1.8461473176461545</v>
          </cell>
          <cell r="BH210">
            <v>3.2296912630811332</v>
          </cell>
        </row>
        <row r="211">
          <cell r="D211">
            <v>991.30526056655162</v>
          </cell>
          <cell r="E211">
            <v>1018.3476213296811</v>
          </cell>
          <cell r="F211">
            <v>1014.4449124351884</v>
          </cell>
          <cell r="G211">
            <v>1065.0205777696244</v>
          </cell>
          <cell r="H211">
            <v>1002.8587481293069</v>
          </cell>
          <cell r="I211">
            <v>1023.2825755035682</v>
          </cell>
          <cell r="J211">
            <v>1028.8211955686365</v>
          </cell>
          <cell r="K211">
            <v>1071.1168447901255</v>
          </cell>
          <cell r="L211">
            <v>964.2373997444156</v>
          </cell>
          <cell r="M211">
            <v>1013.8530713506706</v>
          </cell>
          <cell r="N211">
            <v>1028.2378091156636</v>
          </cell>
          <cell r="R211" t="e">
            <v>#DIV/0!</v>
          </cell>
          <cell r="V211" t="e">
            <v>#DIV/0!</v>
          </cell>
          <cell r="Z211" t="e">
            <v>#DIV/0!</v>
          </cell>
          <cell r="AD211" t="e">
            <v>#DIV/0!</v>
          </cell>
          <cell r="AH211" t="e">
            <v>#DIV/0!</v>
          </cell>
          <cell r="AL211" t="e">
            <v>#DIV/0!</v>
          </cell>
          <cell r="AP211" t="e">
            <v>#DIV/0!</v>
          </cell>
          <cell r="AT211" t="e">
            <v>#DIV/0!</v>
          </cell>
          <cell r="AX211" t="e">
            <v>#DIV/0!</v>
          </cell>
          <cell r="AZ211">
            <v>1064.1273114760581</v>
          </cell>
          <cell r="BA211">
            <v>988.61920020086473</v>
          </cell>
          <cell r="BB211">
            <v>1018.5597193005724</v>
          </cell>
          <cell r="BC211">
            <v>1023.4338123456905</v>
          </cell>
          <cell r="BE211">
            <v>1064.1273114760581</v>
          </cell>
          <cell r="BF211">
            <v>988.61920020086473</v>
          </cell>
          <cell r="BG211">
            <v>1018.5597193005724</v>
          </cell>
          <cell r="BH211">
            <v>1023.4338123456905</v>
          </cell>
        </row>
        <row r="212">
          <cell r="D212">
            <v>2.423604535745739</v>
          </cell>
          <cell r="E212">
            <v>1.7040593194855831</v>
          </cell>
          <cell r="F212">
            <v>2.9471674382030897</v>
          </cell>
          <cell r="G212">
            <v>2.3546489580246277</v>
          </cell>
          <cell r="H212">
            <v>2.1970525214147218</v>
          </cell>
          <cell r="I212">
            <v>1.8732752012583385</v>
          </cell>
          <cell r="J212">
            <v>3.3480361900748066</v>
          </cell>
          <cell r="K212">
            <v>2.2759867346523674</v>
          </cell>
          <cell r="L212">
            <v>1.9571913466924939</v>
          </cell>
          <cell r="M212">
            <v>2.0271309556377535</v>
          </cell>
          <cell r="N212">
            <v>3.4952145590147299</v>
          </cell>
          <cell r="R212" t="e">
            <v>#DIV/0!</v>
          </cell>
          <cell r="V212" t="e">
            <v>#DIV/0!</v>
          </cell>
          <cell r="Z212" t="e">
            <v>#DIV/0!</v>
          </cell>
          <cell r="AD212" t="e">
            <v>#DIV/0!</v>
          </cell>
          <cell r="AH212" t="e">
            <v>#DIV/0!</v>
          </cell>
          <cell r="AL212" t="e">
            <v>#DIV/0!</v>
          </cell>
          <cell r="AP212" t="e">
            <v>#DIV/0!</v>
          </cell>
          <cell r="AT212" t="e">
            <v>#DIV/0!</v>
          </cell>
          <cell r="AX212" t="e">
            <v>#DIV/0!</v>
          </cell>
          <cell r="AZ212">
            <v>2.288835360419859</v>
          </cell>
          <cell r="BA212">
            <v>2.2271316641180672</v>
          </cell>
          <cell r="BB212">
            <v>1.8525157280064219</v>
          </cell>
          <cell r="BC212">
            <v>3.2531190812566977</v>
          </cell>
          <cell r="BE212">
            <v>2.288835360419859</v>
          </cell>
          <cell r="BF212">
            <v>2.2271316641180672</v>
          </cell>
          <cell r="BG212">
            <v>1.8525157280064219</v>
          </cell>
          <cell r="BH212">
            <v>3.2531190812566977</v>
          </cell>
        </row>
        <row r="214">
          <cell r="D214">
            <v>-1345.5055067371577</v>
          </cell>
          <cell r="E214">
            <v>-56236.976748270637</v>
          </cell>
          <cell r="F214">
            <v>27019.562486459399</v>
          </cell>
          <cell r="G214">
            <v>8135.4014934075385</v>
          </cell>
          <cell r="H214">
            <v>1800.6442014188506</v>
          </cell>
          <cell r="I214">
            <v>-58513.392210755585</v>
          </cell>
          <cell r="J214">
            <v>27074.536847230804</v>
          </cell>
          <cell r="K214">
            <v>5741.0331275367062</v>
          </cell>
          <cell r="L214">
            <v>-36204.28794665559</v>
          </cell>
          <cell r="M214">
            <v>-27868.990014619616</v>
          </cell>
          <cell r="N214">
            <v>34434.018081212897</v>
          </cell>
          <cell r="R214">
            <v>0</v>
          </cell>
          <cell r="V214">
            <v>0</v>
          </cell>
          <cell r="Z214">
            <v>0</v>
          </cell>
          <cell r="AD214">
            <v>0</v>
          </cell>
          <cell r="AH214">
            <v>0</v>
          </cell>
          <cell r="AL214">
            <v>0</v>
          </cell>
          <cell r="AP214">
            <v>0</v>
          </cell>
          <cell r="AT214">
            <v>0</v>
          </cell>
          <cell r="AX214">
            <v>0</v>
          </cell>
          <cell r="BA214">
            <v>-35749.149251973897</v>
          </cell>
          <cell r="BB214">
            <v>-142619.35897364584</v>
          </cell>
          <cell r="BC214">
            <v>88528.117414903099</v>
          </cell>
          <cell r="BE214">
            <v>322237.06382565363</v>
          </cell>
          <cell r="BF214">
            <v>-35749.149251973897</v>
          </cell>
          <cell r="BG214">
            <v>-142619.35897364584</v>
          </cell>
          <cell r="BH214">
            <v>88528.117414903099</v>
          </cell>
        </row>
        <row r="215">
          <cell r="D215">
            <v>0.17105528039797768</v>
          </cell>
          <cell r="E215">
            <v>-0.74560205927354062</v>
          </cell>
          <cell r="F215">
            <v>1.223863628208663</v>
          </cell>
          <cell r="G215">
            <v>-0.10416243352614574</v>
          </cell>
          <cell r="H215">
            <v>-0.14612479158144298</v>
          </cell>
          <cell r="I215">
            <v>-0.38990169959971976</v>
          </cell>
          <cell r="J215">
            <v>1.4582960866340973</v>
          </cell>
          <cell r="K215">
            <v>-8.5290752815820436E-2</v>
          </cell>
          <cell r="L215">
            <v>-0.24158729949970192</v>
          </cell>
          <cell r="M215">
            <v>-2.0291178906961971E-2</v>
          </cell>
          <cell r="N215">
            <v>1.4534703374225542</v>
          </cell>
          <cell r="R215" t="e">
            <v>#DIV/0!</v>
          </cell>
          <cell r="V215" t="e">
            <v>#DIV/0!</v>
          </cell>
          <cell r="Z215" t="e">
            <v>#DIV/0!</v>
          </cell>
          <cell r="AD215" t="e">
            <v>#DIV/0!</v>
          </cell>
          <cell r="AH215" t="e">
            <v>#DIV/0!</v>
          </cell>
          <cell r="AL215" t="e">
            <v>#DIV/0!</v>
          </cell>
          <cell r="AP215" t="e">
            <v>#DIV/0!</v>
          </cell>
          <cell r="AT215" t="e">
            <v>#DIV/0!</v>
          </cell>
          <cell r="AX215" t="e">
            <v>#DIV/0!</v>
          </cell>
          <cell r="BA215">
            <v>-3.9672239151097077E-2</v>
          </cell>
          <cell r="BB215">
            <v>-0.43095481064113006</v>
          </cell>
          <cell r="BC215">
            <v>1.3835439454349787</v>
          </cell>
          <cell r="BF215">
            <v>-3.9672239151097077E-2</v>
          </cell>
          <cell r="BG215">
            <v>-0.43095481064113006</v>
          </cell>
          <cell r="BH215">
            <v>1.3835439454349787</v>
          </cell>
        </row>
        <row r="217">
          <cell r="D217">
            <v>275210.86701652274</v>
          </cell>
          <cell r="E217">
            <v>95670.203348679308</v>
          </cell>
          <cell r="F217">
            <v>243526.363388903</v>
          </cell>
          <cell r="G217">
            <v>244689.91160634803</v>
          </cell>
          <cell r="H217">
            <v>233855.60307667608</v>
          </cell>
          <cell r="I217">
            <v>84306.306594684094</v>
          </cell>
          <cell r="J217">
            <v>240207.515352185</v>
          </cell>
          <cell r="K217">
            <v>242824.89072280753</v>
          </cell>
          <cell r="L217">
            <v>143295.76991111308</v>
          </cell>
          <cell r="M217">
            <v>85626.038071265808</v>
          </cell>
          <cell r="N217">
            <v>266835.625664377</v>
          </cell>
          <cell r="R217">
            <v>0</v>
          </cell>
          <cell r="V217">
            <v>0</v>
          </cell>
          <cell r="Z217">
            <v>0</v>
          </cell>
          <cell r="AD217">
            <v>0</v>
          </cell>
          <cell r="AH217">
            <v>0</v>
          </cell>
          <cell r="AL217">
            <v>0</v>
          </cell>
          <cell r="AP217">
            <v>0</v>
          </cell>
          <cell r="AT217">
            <v>0</v>
          </cell>
          <cell r="AX217">
            <v>0</v>
          </cell>
          <cell r="AZ217">
            <v>746550.56970988016</v>
          </cell>
          <cell r="BA217">
            <v>652362.2400043119</v>
          </cell>
          <cell r="BB217">
            <v>265602.54801462922</v>
          </cell>
          <cell r="BC217">
            <v>750569.50440546498</v>
          </cell>
          <cell r="BF217">
            <v>652362.2400043119</v>
          </cell>
          <cell r="BG217">
            <v>265602.54801462922</v>
          </cell>
          <cell r="BH217">
            <v>750569.50440546498</v>
          </cell>
        </row>
        <row r="218">
          <cell r="D218">
            <v>19237.537000328401</v>
          </cell>
          <cell r="E218">
            <v>-41922.879474324567</v>
          </cell>
          <cell r="F218">
            <v>101882.29635384012</v>
          </cell>
          <cell r="G218">
            <v>-10616.867393262948</v>
          </cell>
          <cell r="H218">
            <v>-15157.044357060657</v>
          </cell>
          <cell r="I218">
            <v>-17628.750723022502</v>
          </cell>
          <cell r="J218">
            <v>105417.10028673171</v>
          </cell>
          <cell r="K218">
            <v>-9083.6041885823906</v>
          </cell>
          <cell r="L218">
            <v>-16982.944999698884</v>
          </cell>
          <cell r="M218">
            <v>-860.92127951165219</v>
          </cell>
          <cell r="N218">
            <v>111717.1748589972</v>
          </cell>
          <cell r="R218" t="e">
            <v>#DIV/0!</v>
          </cell>
          <cell r="V218" t="e">
            <v>#DIV/0!</v>
          </cell>
          <cell r="Z218" t="e">
            <v>#DIV/0!</v>
          </cell>
          <cell r="AD218" t="e">
            <v>#DIV/0!</v>
          </cell>
          <cell r="AH218" t="e">
            <v>#DIV/0!</v>
          </cell>
          <cell r="AL218" t="e">
            <v>#DIV/0!</v>
          </cell>
          <cell r="AP218" t="e">
            <v>#DIV/0!</v>
          </cell>
          <cell r="AT218" t="e">
            <v>#DIV/0!</v>
          </cell>
          <cell r="AX218" t="e">
            <v>#DIV/0!</v>
          </cell>
          <cell r="BA218">
            <v>-11365.617060866092</v>
          </cell>
          <cell r="BB218">
            <v>-62000.846135825501</v>
          </cell>
          <cell r="BC218">
            <v>321531.00988904858</v>
          </cell>
          <cell r="BF218">
            <v>-11365.617060866092</v>
          </cell>
          <cell r="BG218">
            <v>-62000.846135825501</v>
          </cell>
          <cell r="BH218">
            <v>321531.00988904858</v>
          </cell>
        </row>
        <row r="219">
          <cell r="D219">
            <v>-3062.437364530319</v>
          </cell>
          <cell r="E219">
            <v>-137617.78419351886</v>
          </cell>
          <cell r="F219">
            <v>45973.863686383578</v>
          </cell>
          <cell r="G219">
            <v>20377.742124881956</v>
          </cell>
          <cell r="H219">
            <v>4322.7358273887139</v>
          </cell>
          <cell r="I219">
            <v>-131920.54575896947</v>
          </cell>
          <cell r="J219">
            <v>50484.108470769177</v>
          </cell>
          <cell r="K219">
            <v>13579.275885475821</v>
          </cell>
          <cell r="L219">
            <v>-82546.175811995548</v>
          </cell>
          <cell r="M219">
            <v>-56808.810560335638</v>
          </cell>
          <cell r="N219">
            <v>69492.412734113997</v>
          </cell>
          <cell r="R219">
            <v>0</v>
          </cell>
          <cell r="V219">
            <v>0</v>
          </cell>
          <cell r="Z219">
            <v>0</v>
          </cell>
          <cell r="AD219">
            <v>0</v>
          </cell>
          <cell r="AH219">
            <v>0</v>
          </cell>
          <cell r="AL219">
            <v>0</v>
          </cell>
          <cell r="AP219">
            <v>0</v>
          </cell>
          <cell r="AT219">
            <v>0</v>
          </cell>
          <cell r="AX219">
            <v>0</v>
          </cell>
          <cell r="BA219">
            <v>-82822.712644702115</v>
          </cell>
          <cell r="BB219">
            <v>-324758.84585385717</v>
          </cell>
          <cell r="BC219">
            <v>163435.94650178717</v>
          </cell>
          <cell r="BF219">
            <v>-82822.712644702115</v>
          </cell>
          <cell r="BG219">
            <v>-324758.84585385717</v>
          </cell>
          <cell r="BH219">
            <v>163435.94650178717</v>
          </cell>
        </row>
        <row r="220">
          <cell r="D220">
            <v>16175.099635798077</v>
          </cell>
          <cell r="E220">
            <v>-179540.66366784344</v>
          </cell>
          <cell r="F220">
            <v>147856.16004022368</v>
          </cell>
          <cell r="G220">
            <v>9760.8747316190274</v>
          </cell>
          <cell r="H220">
            <v>-10834.308529671951</v>
          </cell>
          <cell r="I220">
            <v>-149549.296481992</v>
          </cell>
          <cell r="J220">
            <v>155901.20875750092</v>
          </cell>
          <cell r="K220">
            <v>4495.6716968934343</v>
          </cell>
          <cell r="L220">
            <v>-99529.120811694447</v>
          </cell>
          <cell r="M220">
            <v>-57669.731839847271</v>
          </cell>
          <cell r="N220">
            <v>181209.58759311121</v>
          </cell>
          <cell r="R220">
            <v>0</v>
          </cell>
          <cell r="V220">
            <v>0</v>
          </cell>
          <cell r="Z220">
            <v>0</v>
          </cell>
          <cell r="AD220">
            <v>0</v>
          </cell>
          <cell r="AH220">
            <v>0</v>
          </cell>
          <cell r="AL220">
            <v>0</v>
          </cell>
          <cell r="AP220">
            <v>0</v>
          </cell>
          <cell r="AT220">
            <v>0</v>
          </cell>
          <cell r="AX220">
            <v>0</v>
          </cell>
          <cell r="BA220">
            <v>-94188.329705568263</v>
          </cell>
          <cell r="BB220">
            <v>-386759.69198968267</v>
          </cell>
          <cell r="BC220">
            <v>484966.95639083575</v>
          </cell>
          <cell r="BF220">
            <v>652362.2400043119</v>
          </cell>
          <cell r="BG220">
            <v>-386759.69198968267</v>
          </cell>
          <cell r="BH220">
            <v>484966.95639083575</v>
          </cell>
        </row>
        <row r="222">
          <cell r="AZ222">
            <v>45.341163337569903</v>
          </cell>
          <cell r="BA222">
            <v>46.281298598023746</v>
          </cell>
          <cell r="BB222">
            <v>63.21388575087493</v>
          </cell>
          <cell r="BC222">
            <v>62.101732833309264</v>
          </cell>
          <cell r="BE222">
            <v>45.341163337569903</v>
          </cell>
          <cell r="BG222">
            <v>63.21388575087493</v>
          </cell>
          <cell r="BH222">
            <v>62.101732833309264</v>
          </cell>
        </row>
        <row r="223">
          <cell r="AZ223">
            <v>45.341163337569903</v>
          </cell>
          <cell r="BA223">
            <v>46.510958220466705</v>
          </cell>
          <cell r="BB223">
            <v>66.045535270660082</v>
          </cell>
          <cell r="BC223">
            <v>53.457461946000549</v>
          </cell>
          <cell r="BG223">
            <v>66.045535270660082</v>
          </cell>
          <cell r="BH223">
            <v>53.457461946000549</v>
          </cell>
        </row>
        <row r="225">
          <cell r="AZ225">
            <v>44.41981386371738</v>
          </cell>
          <cell r="BA225">
            <v>45.789831270466088</v>
          </cell>
          <cell r="BB225">
            <v>38.464244674716255</v>
          </cell>
          <cell r="BC225">
            <v>51.536307663805346</v>
          </cell>
          <cell r="BE225">
            <v>44.41981386371738</v>
          </cell>
          <cell r="BG225">
            <v>38.464244674716255</v>
          </cell>
          <cell r="BH225">
            <v>51.536307663805346</v>
          </cell>
        </row>
        <row r="227">
          <cell r="AZ227">
            <v>57.069012238315196</v>
          </cell>
          <cell r="BA227">
            <v>56.78000277641339</v>
          </cell>
          <cell r="BB227">
            <v>36.390892489009417</v>
          </cell>
          <cell r="BC227">
            <v>57.354026249961976</v>
          </cell>
          <cell r="BE227">
            <v>57.069012238315196</v>
          </cell>
          <cell r="BG227">
            <v>36.390892489009417</v>
          </cell>
          <cell r="BH227">
            <v>57.354026249961976</v>
          </cell>
        </row>
        <row r="228">
          <cell r="AZ228">
            <v>16.431132070106951</v>
          </cell>
          <cell r="BA228">
            <v>15.905841500967394</v>
          </cell>
          <cell r="BB228">
            <v>30.842814336285389</v>
          </cell>
          <cell r="BC228">
            <v>30.12178608529333</v>
          </cell>
          <cell r="BE228">
            <v>16.431132070106951</v>
          </cell>
          <cell r="BG228">
            <v>30.842814336285389</v>
          </cell>
          <cell r="BH228">
            <v>30.12178608529333</v>
          </cell>
        </row>
        <row r="236">
          <cell r="D236">
            <v>32320.422385728401</v>
          </cell>
          <cell r="E236">
            <v>21898.266041777999</v>
          </cell>
          <cell r="F236">
            <v>-5949.2454956973907</v>
          </cell>
          <cell r="G236">
            <v>-39969.398198809802</v>
          </cell>
          <cell r="H236">
            <v>14395.559050456901</v>
          </cell>
          <cell r="I236">
            <v>-27835.568256376402</v>
          </cell>
          <cell r="J236">
            <v>-1013.48797598024</v>
          </cell>
          <cell r="K236">
            <v>14253.884452983501</v>
          </cell>
          <cell r="L236">
            <v>-57580.164947479207</v>
          </cell>
          <cell r="M236">
            <v>-7389.5949502839503</v>
          </cell>
          <cell r="N236">
            <v>55710.8866744154</v>
          </cell>
          <cell r="R236" t="e">
            <v>#VALUE!</v>
          </cell>
          <cell r="V236" t="e">
            <v>#VALUE!</v>
          </cell>
          <cell r="Z236" t="e">
            <v>#VALUE!</v>
          </cell>
          <cell r="AD236" t="e">
            <v>#VALUE!</v>
          </cell>
          <cell r="AH236" t="e">
            <v>#VALUE!</v>
          </cell>
          <cell r="AL236" t="e">
            <v>#VALUE!</v>
          </cell>
          <cell r="AP236" t="e">
            <v>#VALUE!</v>
          </cell>
          <cell r="AT236" t="e">
            <v>#VALUE!</v>
          </cell>
          <cell r="AX236" t="e">
            <v>#VALUE!</v>
          </cell>
          <cell r="AZ236">
            <v>8948.6473642042001</v>
          </cell>
          <cell r="BA236">
            <v>-10864.183511293901</v>
          </cell>
          <cell r="BB236">
            <v>-13326.897164882354</v>
          </cell>
          <cell r="BC236" t="e">
            <v>#VALUE!</v>
          </cell>
          <cell r="BE236">
            <v>8948.6473642042001</v>
          </cell>
          <cell r="BF236">
            <v>-10864.183511293901</v>
          </cell>
          <cell r="BG236">
            <v>-13326.897164882354</v>
          </cell>
          <cell r="BH236">
            <v>48748.153202737769</v>
          </cell>
        </row>
      </sheetData>
      <sheetData sheetId="14">
        <row r="1">
          <cell r="C1" t="str">
            <v>A</v>
          </cell>
        </row>
      </sheetData>
      <sheetData sheetId="15" refreshError="1"/>
      <sheetData sheetId="16">
        <row r="1">
          <cell r="BB1" t="str">
            <v>1Q21</v>
          </cell>
        </row>
      </sheetData>
      <sheetData sheetId="17">
        <row r="1">
          <cell r="BB1" t="str">
            <v>1Q21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4">
          <cell r="B4">
            <v>43103</v>
          </cell>
          <cell r="C4" t="str">
            <v>Ene_01</v>
          </cell>
        </row>
        <row r="5">
          <cell r="B5">
            <v>43468</v>
          </cell>
          <cell r="C5" t="str">
            <v>Ene_02</v>
          </cell>
        </row>
        <row r="6">
          <cell r="B6">
            <v>43832</v>
          </cell>
          <cell r="C6" t="str">
            <v>Ene_03</v>
          </cell>
        </row>
        <row r="7">
          <cell r="B7">
            <v>44198</v>
          </cell>
          <cell r="C7" t="str">
            <v>Ene_04</v>
          </cell>
        </row>
        <row r="8">
          <cell r="B8">
            <v>43134</v>
          </cell>
          <cell r="C8" t="str">
            <v>Feb_01</v>
          </cell>
        </row>
        <row r="9">
          <cell r="B9">
            <v>43499</v>
          </cell>
          <cell r="C9" t="str">
            <v>Feb_02</v>
          </cell>
        </row>
        <row r="10">
          <cell r="B10">
            <v>43863</v>
          </cell>
          <cell r="C10" t="str">
            <v>Feb_03</v>
          </cell>
        </row>
        <row r="11">
          <cell r="B11">
            <v>44229</v>
          </cell>
          <cell r="C11" t="str">
            <v>Feb_04</v>
          </cell>
        </row>
        <row r="12">
          <cell r="B12">
            <v>43162</v>
          </cell>
          <cell r="C12" t="str">
            <v>Mar_01</v>
          </cell>
        </row>
        <row r="13">
          <cell r="B13">
            <v>43526</v>
          </cell>
          <cell r="C13" t="str">
            <v>Mar_02</v>
          </cell>
        </row>
        <row r="14">
          <cell r="B14">
            <v>43892</v>
          </cell>
          <cell r="C14" t="str">
            <v>Mar_03</v>
          </cell>
        </row>
        <row r="15">
          <cell r="B15">
            <v>44257</v>
          </cell>
          <cell r="C15" t="str">
            <v>Mar_04</v>
          </cell>
        </row>
        <row r="16">
          <cell r="B16">
            <v>43193</v>
          </cell>
          <cell r="C16" t="str">
            <v>Abr_01</v>
          </cell>
        </row>
        <row r="17">
          <cell r="B17">
            <v>43557</v>
          </cell>
          <cell r="C17" t="str">
            <v>Abr_02</v>
          </cell>
        </row>
        <row r="18">
          <cell r="B18">
            <v>43923</v>
          </cell>
          <cell r="C18" t="str">
            <v>Abr_03</v>
          </cell>
        </row>
        <row r="19">
          <cell r="B19">
            <v>44288</v>
          </cell>
          <cell r="C19" t="str">
            <v>Abr_04</v>
          </cell>
        </row>
        <row r="20">
          <cell r="B20">
            <v>43223</v>
          </cell>
          <cell r="C20" t="str">
            <v>May_01</v>
          </cell>
        </row>
        <row r="21">
          <cell r="B21">
            <v>43587</v>
          </cell>
          <cell r="C21" t="str">
            <v>May_02</v>
          </cell>
        </row>
        <row r="22">
          <cell r="B22">
            <v>43953</v>
          </cell>
          <cell r="C22" t="str">
            <v>May_03</v>
          </cell>
        </row>
        <row r="23">
          <cell r="B23">
            <v>44318</v>
          </cell>
          <cell r="C23" t="str">
            <v>May_04</v>
          </cell>
        </row>
        <row r="24">
          <cell r="B24">
            <v>43254</v>
          </cell>
          <cell r="C24" t="str">
            <v>Jun_01</v>
          </cell>
        </row>
        <row r="25">
          <cell r="B25">
            <v>43618</v>
          </cell>
          <cell r="C25" t="str">
            <v>Jun_02</v>
          </cell>
        </row>
        <row r="26">
          <cell r="B26">
            <v>43984</v>
          </cell>
          <cell r="C26" t="str">
            <v>Jun_03</v>
          </cell>
        </row>
        <row r="27">
          <cell r="B27">
            <v>44349</v>
          </cell>
          <cell r="C27" t="str">
            <v>Jun_04</v>
          </cell>
        </row>
        <row r="28">
          <cell r="B28">
            <v>43284</v>
          </cell>
          <cell r="C28" t="str">
            <v>Jul_01</v>
          </cell>
        </row>
        <row r="29">
          <cell r="B29">
            <v>43648</v>
          </cell>
          <cell r="C29" t="str">
            <v>Jul_02</v>
          </cell>
        </row>
        <row r="30">
          <cell r="B30">
            <v>44014</v>
          </cell>
          <cell r="C30" t="str">
            <v>Jul_03</v>
          </cell>
        </row>
        <row r="31">
          <cell r="B31">
            <v>44379</v>
          </cell>
          <cell r="C31" t="str">
            <v>Jul_04</v>
          </cell>
        </row>
        <row r="32">
          <cell r="B32">
            <v>43315</v>
          </cell>
          <cell r="C32" t="str">
            <v>Ago_01</v>
          </cell>
        </row>
        <row r="33">
          <cell r="B33">
            <v>43679</v>
          </cell>
          <cell r="C33" t="str">
            <v>Ago_02</v>
          </cell>
        </row>
        <row r="34">
          <cell r="B34">
            <v>44045</v>
          </cell>
          <cell r="C34" t="str">
            <v>Ago_03</v>
          </cell>
        </row>
        <row r="35">
          <cell r="B35">
            <v>44410</v>
          </cell>
          <cell r="C35" t="str">
            <v>Ago_04</v>
          </cell>
        </row>
        <row r="36">
          <cell r="B36">
            <v>43346</v>
          </cell>
          <cell r="C36" t="str">
            <v>Sep_01</v>
          </cell>
        </row>
        <row r="37">
          <cell r="B37">
            <v>43710</v>
          </cell>
          <cell r="C37" t="str">
            <v>Sep_02</v>
          </cell>
        </row>
        <row r="38">
          <cell r="B38">
            <v>44076</v>
          </cell>
          <cell r="C38" t="str">
            <v>Sep_03</v>
          </cell>
        </row>
        <row r="39">
          <cell r="B39">
            <v>44441</v>
          </cell>
          <cell r="C39" t="str">
            <v>Sep_04</v>
          </cell>
        </row>
        <row r="40">
          <cell r="B40">
            <v>43376</v>
          </cell>
          <cell r="C40" t="str">
            <v>Oct_01</v>
          </cell>
        </row>
        <row r="41">
          <cell r="B41">
            <v>43740</v>
          </cell>
          <cell r="C41" t="str">
            <v>Oct_02</v>
          </cell>
        </row>
        <row r="42">
          <cell r="B42">
            <v>44106</v>
          </cell>
          <cell r="C42" t="str">
            <v>Oct_03</v>
          </cell>
        </row>
        <row r="43">
          <cell r="B43">
            <v>44471</v>
          </cell>
          <cell r="C43" t="str">
            <v>Oct_04</v>
          </cell>
        </row>
        <row r="44">
          <cell r="B44">
            <v>43407</v>
          </cell>
          <cell r="C44" t="str">
            <v>Nov_01</v>
          </cell>
        </row>
        <row r="45">
          <cell r="B45">
            <v>43771</v>
          </cell>
          <cell r="C45" t="str">
            <v>Nov_02</v>
          </cell>
        </row>
        <row r="46">
          <cell r="B46">
            <v>44137</v>
          </cell>
          <cell r="C46" t="str">
            <v>Nov_03</v>
          </cell>
        </row>
        <row r="47">
          <cell r="B47">
            <v>44502</v>
          </cell>
          <cell r="C47" t="str">
            <v>Nov_04</v>
          </cell>
        </row>
        <row r="48">
          <cell r="B48">
            <v>43437</v>
          </cell>
          <cell r="C48" t="str">
            <v>Dic_01</v>
          </cell>
        </row>
        <row r="49">
          <cell r="B49">
            <v>43801</v>
          </cell>
          <cell r="C49" t="str">
            <v>Dic_02</v>
          </cell>
        </row>
        <row r="50">
          <cell r="B50">
            <v>44167</v>
          </cell>
          <cell r="C50" t="str">
            <v>Dic_03</v>
          </cell>
        </row>
        <row r="51">
          <cell r="B51">
            <v>44532</v>
          </cell>
          <cell r="C51" t="str">
            <v>Dic_04</v>
          </cell>
        </row>
        <row r="53">
          <cell r="B53" t="str">
            <v>Acumulado 2018</v>
          </cell>
          <cell r="C53" t="str">
            <v>Acum_01</v>
          </cell>
        </row>
        <row r="54">
          <cell r="B54" t="str">
            <v>Acumulado 2019</v>
          </cell>
          <cell r="C54" t="str">
            <v>Acum_02</v>
          </cell>
        </row>
        <row r="55">
          <cell r="B55" t="str">
            <v>Acumulado 2020</v>
          </cell>
          <cell r="C55" t="str">
            <v>Acum_03</v>
          </cell>
        </row>
        <row r="56">
          <cell r="B56" t="str">
            <v>Acumulado 2021</v>
          </cell>
          <cell r="C56" t="str">
            <v>Acum_04</v>
          </cell>
        </row>
        <row r="58">
          <cell r="B58" t="str">
            <v>I Trimestre 2018</v>
          </cell>
          <cell r="C58" t="str">
            <v>1Q_01</v>
          </cell>
        </row>
        <row r="59">
          <cell r="B59" t="str">
            <v>I Trimestre 2019</v>
          </cell>
          <cell r="C59" t="str">
            <v>1Q_02</v>
          </cell>
        </row>
        <row r="60">
          <cell r="B60" t="str">
            <v>I Trimestre 2020</v>
          </cell>
          <cell r="C60" t="str">
            <v>1Q_03</v>
          </cell>
        </row>
        <row r="61">
          <cell r="B61" t="str">
            <v>I Trimestre 2021</v>
          </cell>
          <cell r="C61" t="str">
            <v>1Q_04</v>
          </cell>
        </row>
        <row r="62">
          <cell r="B62" t="str">
            <v>II Trimestre 2018</v>
          </cell>
          <cell r="C62" t="str">
            <v>2Q_01</v>
          </cell>
        </row>
        <row r="63">
          <cell r="B63" t="str">
            <v>II Trimestre 2019</v>
          </cell>
          <cell r="C63" t="str">
            <v>2Q_02</v>
          </cell>
        </row>
        <row r="64">
          <cell r="B64" t="str">
            <v>II Trimestre 2020</v>
          </cell>
          <cell r="C64" t="str">
            <v>2Q_03</v>
          </cell>
        </row>
        <row r="65">
          <cell r="B65" t="str">
            <v>II Trimestre 2021</v>
          </cell>
          <cell r="C65" t="str">
            <v>2Q_04</v>
          </cell>
        </row>
        <row r="66">
          <cell r="B66" t="str">
            <v>III Trimestre 2018</v>
          </cell>
          <cell r="C66" t="str">
            <v>3Q_01</v>
          </cell>
        </row>
        <row r="67">
          <cell r="B67" t="str">
            <v>III Trimestre 2019</v>
          </cell>
          <cell r="C67" t="str">
            <v>3Q_02</v>
          </cell>
        </row>
        <row r="68">
          <cell r="B68" t="str">
            <v>III Trimestre 2020</v>
          </cell>
          <cell r="C68" t="str">
            <v>3Q_03</v>
          </cell>
        </row>
        <row r="69">
          <cell r="B69" t="str">
            <v>III Trimestre 2021</v>
          </cell>
          <cell r="C69" t="str">
            <v>3Q_04</v>
          </cell>
        </row>
        <row r="70">
          <cell r="B70" t="str">
            <v>IV Trimestre 2018</v>
          </cell>
          <cell r="C70" t="str">
            <v>4Q_01</v>
          </cell>
        </row>
        <row r="71">
          <cell r="B71" t="str">
            <v>IV Trimestre 2019</v>
          </cell>
          <cell r="C71" t="str">
            <v>4Q_02</v>
          </cell>
        </row>
        <row r="72">
          <cell r="B72" t="str">
            <v>IV Trimestre 2020</v>
          </cell>
          <cell r="C72" t="str">
            <v>4Q_03</v>
          </cell>
        </row>
        <row r="73">
          <cell r="B73" t="str">
            <v>IV Trimestre 2021</v>
          </cell>
          <cell r="C73" t="str">
            <v>4Q_04</v>
          </cell>
        </row>
        <row r="75">
          <cell r="B75" t="str">
            <v>I Semestre 2018</v>
          </cell>
          <cell r="C75" t="str">
            <v>1S_01</v>
          </cell>
        </row>
        <row r="76">
          <cell r="B76" t="str">
            <v>I Semestre 2019</v>
          </cell>
          <cell r="C76" t="str">
            <v>1S_02</v>
          </cell>
        </row>
        <row r="77">
          <cell r="B77" t="str">
            <v>I Semestre 2020</v>
          </cell>
          <cell r="C77" t="str">
            <v>1S_03</v>
          </cell>
        </row>
        <row r="78">
          <cell r="B78" t="str">
            <v>I Semestre 2021</v>
          </cell>
          <cell r="C78" t="str">
            <v>1S_04</v>
          </cell>
        </row>
        <row r="79">
          <cell r="B79" t="str">
            <v>II Semestre 2018</v>
          </cell>
          <cell r="C79" t="str">
            <v>2S_01</v>
          </cell>
        </row>
        <row r="80">
          <cell r="B80" t="str">
            <v>II Semestre 2019</v>
          </cell>
          <cell r="C80" t="str">
            <v>2S_02</v>
          </cell>
        </row>
        <row r="81">
          <cell r="B81" t="str">
            <v>II Semestre 2020</v>
          </cell>
          <cell r="C81" t="str">
            <v>2S_03</v>
          </cell>
        </row>
        <row r="82">
          <cell r="B82" t="str">
            <v>II Semestre 2021</v>
          </cell>
          <cell r="C82" t="str">
            <v>2S_04</v>
          </cell>
        </row>
      </sheetData>
      <sheetData sheetId="41" refreshError="1"/>
      <sheetData sheetId="42">
        <row r="3">
          <cell r="C3" t="str">
            <v>I Trimestre 2010</v>
          </cell>
          <cell r="D3">
            <v>338790909</v>
          </cell>
        </row>
        <row r="4">
          <cell r="C4" t="str">
            <v>II Trimestre 2010</v>
          </cell>
          <cell r="D4">
            <v>338790909</v>
          </cell>
        </row>
        <row r="5">
          <cell r="C5" t="str">
            <v>III Trimestre 2010</v>
          </cell>
          <cell r="D5">
            <v>338790909</v>
          </cell>
        </row>
        <row r="6">
          <cell r="C6" t="str">
            <v>IV Trimestre 2010</v>
          </cell>
          <cell r="D6">
            <v>338790909</v>
          </cell>
        </row>
        <row r="7">
          <cell r="C7" t="str">
            <v>I Trimestre 2011</v>
          </cell>
          <cell r="D7">
            <v>339310509</v>
          </cell>
        </row>
        <row r="8">
          <cell r="C8" t="str">
            <v>II Trimestre 2011</v>
          </cell>
          <cell r="D8">
            <v>339334209</v>
          </cell>
        </row>
        <row r="9">
          <cell r="C9" t="str">
            <v>III Trimestre 2011</v>
          </cell>
          <cell r="D9">
            <v>339358209</v>
          </cell>
        </row>
        <row r="10">
          <cell r="C10" t="str">
            <v>IV Trimestre 2011</v>
          </cell>
          <cell r="D10">
            <v>340326431</v>
          </cell>
        </row>
        <row r="11">
          <cell r="C11" t="str">
            <v>I Trimestre 2012</v>
          </cell>
          <cell r="D11">
            <v>340999099</v>
          </cell>
        </row>
        <row r="12">
          <cell r="C12" t="str">
            <v>II Trimestre 2012</v>
          </cell>
          <cell r="D12">
            <v>476118975</v>
          </cell>
        </row>
        <row r="13">
          <cell r="C13" t="str">
            <v>III Trimestre 2012</v>
          </cell>
          <cell r="D13">
            <v>476118975</v>
          </cell>
        </row>
        <row r="14">
          <cell r="C14" t="str">
            <v>IV Trimestre 2012</v>
          </cell>
          <cell r="D14">
            <v>479098052</v>
          </cell>
        </row>
        <row r="15">
          <cell r="C15" t="str">
            <v>I Trimestre 2013</v>
          </cell>
          <cell r="D15">
            <v>483555791</v>
          </cell>
        </row>
        <row r="16">
          <cell r="C16" t="str">
            <v>II Trimestre 2013</v>
          </cell>
          <cell r="D16">
            <v>483547819</v>
          </cell>
        </row>
        <row r="17">
          <cell r="C17" t="str">
            <v>III Trimestre 2013</v>
          </cell>
          <cell r="D17">
            <v>483547819</v>
          </cell>
        </row>
        <row r="18">
          <cell r="C18" t="str">
            <v>IV Trimestre 2013</v>
          </cell>
          <cell r="D18">
            <v>535243229</v>
          </cell>
        </row>
        <row r="19">
          <cell r="C19" t="str">
            <v>I Trimestre 2014</v>
          </cell>
          <cell r="D19">
            <v>545547819</v>
          </cell>
        </row>
        <row r="20">
          <cell r="C20" t="str">
            <v>II Trimestre 2014</v>
          </cell>
          <cell r="D20">
            <v>545547819</v>
          </cell>
        </row>
        <row r="21">
          <cell r="C21" t="str">
            <v>III Trimestre 2014</v>
          </cell>
          <cell r="D21">
            <v>545547819</v>
          </cell>
        </row>
        <row r="22">
          <cell r="C22" t="str">
            <v>IV Trimestre 2014</v>
          </cell>
          <cell r="D22">
            <v>545547819</v>
          </cell>
        </row>
        <row r="23">
          <cell r="C23" t="str">
            <v>I Trimestre 2015</v>
          </cell>
          <cell r="D23">
            <v>545547819</v>
          </cell>
        </row>
        <row r="24">
          <cell r="C24" t="str">
            <v>II Trimestre 2015</v>
          </cell>
          <cell r="D24">
            <v>545547819</v>
          </cell>
        </row>
        <row r="25">
          <cell r="C25" t="str">
            <v>III Trimestre 2015</v>
          </cell>
          <cell r="D25">
            <v>545547819</v>
          </cell>
        </row>
        <row r="26">
          <cell r="C26" t="str">
            <v>IV Trimestre 2015</v>
          </cell>
          <cell r="D26">
            <v>545547819</v>
          </cell>
        </row>
        <row r="27">
          <cell r="C27" t="str">
            <v>I Trimestre 2016</v>
          </cell>
          <cell r="D27">
            <v>545547819</v>
          </cell>
        </row>
        <row r="28">
          <cell r="C28" t="str">
            <v>II Trimestre 2016</v>
          </cell>
          <cell r="D28">
            <v>545547819</v>
          </cell>
        </row>
        <row r="29">
          <cell r="C29" t="str">
            <v>III Trimestre 2016</v>
          </cell>
          <cell r="D29">
            <v>545558101</v>
          </cell>
        </row>
        <row r="30">
          <cell r="C30" t="str">
            <v>IV Trimestre 2016</v>
          </cell>
          <cell r="D30">
            <v>606407693</v>
          </cell>
        </row>
        <row r="31">
          <cell r="C31" t="str">
            <v>I Trimestre 2017</v>
          </cell>
          <cell r="D31">
            <v>606407693</v>
          </cell>
        </row>
        <row r="32">
          <cell r="C32" t="str">
            <v>II Trimestre 2017</v>
          </cell>
          <cell r="D32">
            <v>606407693</v>
          </cell>
        </row>
        <row r="33">
          <cell r="C33" t="str">
            <v>III Trimestre 2017</v>
          </cell>
          <cell r="D33">
            <v>606407693</v>
          </cell>
        </row>
        <row r="34">
          <cell r="C34" t="str">
            <v>IV Trimestre 2017</v>
          </cell>
          <cell r="D34">
            <v>606407693</v>
          </cell>
        </row>
        <row r="35">
          <cell r="C35" t="str">
            <v>I Trimestre 2018</v>
          </cell>
          <cell r="D35">
            <v>606407693</v>
          </cell>
        </row>
        <row r="36">
          <cell r="C36" t="str">
            <v>II Trimestre 2018</v>
          </cell>
          <cell r="D36">
            <v>606407693</v>
          </cell>
        </row>
        <row r="37">
          <cell r="C37" t="str">
            <v>III Trimestre 2018</v>
          </cell>
          <cell r="D37">
            <v>606407693</v>
          </cell>
        </row>
        <row r="38">
          <cell r="C38" t="str">
            <v>IV Trimestre 2018</v>
          </cell>
          <cell r="D38">
            <v>606407693</v>
          </cell>
        </row>
        <row r="39">
          <cell r="C39" t="str">
            <v>I Trimestre 2019</v>
          </cell>
          <cell r="D39">
            <v>606407693</v>
          </cell>
        </row>
        <row r="40">
          <cell r="C40" t="str">
            <v>II Trimestre 2019</v>
          </cell>
          <cell r="D40">
            <v>606407693</v>
          </cell>
        </row>
        <row r="41">
          <cell r="C41" t="str">
            <v>III Trimestre 2019</v>
          </cell>
          <cell r="D41">
            <v>606407693</v>
          </cell>
        </row>
        <row r="42">
          <cell r="C42" t="str">
            <v>IV Trimestre 2019</v>
          </cell>
          <cell r="D42">
            <v>606407693</v>
          </cell>
        </row>
        <row r="43">
          <cell r="C43" t="str">
            <v>I Trimestre 2020</v>
          </cell>
          <cell r="D43">
            <v>606407693</v>
          </cell>
        </row>
        <row r="44">
          <cell r="C44" t="str">
            <v>II Trimestre 2020</v>
          </cell>
          <cell r="D44">
            <v>606407693</v>
          </cell>
        </row>
        <row r="45">
          <cell r="C45" t="str">
            <v>III Trimestre 2020</v>
          </cell>
          <cell r="D45">
            <v>606407693</v>
          </cell>
        </row>
        <row r="46">
          <cell r="C46" t="str">
            <v>IV Trimestre 2020</v>
          </cell>
          <cell r="D46">
            <v>606407693</v>
          </cell>
        </row>
        <row r="47">
          <cell r="C47" t="str">
            <v>I Trimestre 2021</v>
          </cell>
          <cell r="D47">
            <v>606407693</v>
          </cell>
        </row>
        <row r="48">
          <cell r="C48" t="str">
            <v>II Trimestre 2021</v>
          </cell>
          <cell r="D48">
            <v>606407693</v>
          </cell>
        </row>
        <row r="49">
          <cell r="C49" t="str">
            <v>III Trimestre 2021</v>
          </cell>
          <cell r="D49">
            <v>606407693</v>
          </cell>
        </row>
        <row r="50">
          <cell r="C50" t="str">
            <v>IV Trimestre 2021</v>
          </cell>
          <cell r="D50">
            <v>606407693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06"/>
      <sheetName val="Base 2008"/>
      <sheetName val="Base 2009"/>
      <sheetName val="Base 2010"/>
      <sheetName val="Base 2011"/>
      <sheetName val="Base 2012"/>
      <sheetName val="Base 2013"/>
      <sheetName val="Base 2014"/>
      <sheetName val="Base 2015"/>
      <sheetName val="Base 2016"/>
      <sheetName val="Valores 2010"/>
      <sheetName val="Valores 2011"/>
      <sheetName val="Valores 2012"/>
      <sheetName val="Valores 2013"/>
      <sheetName val="Valores 2014"/>
      <sheetName val="Valores 2015"/>
      <sheetName val="Estad Holding 2011"/>
      <sheetName val="Estad Holding 2012"/>
      <sheetName val="Estad Holding 2013"/>
      <sheetName val="Estad Holding"/>
      <sheetName val="Estad Holding 2014"/>
      <sheetName val="Estad Holding 2015"/>
      <sheetName val="Consolidated Income Statement"/>
      <sheetName val="Consolidated Real &amp; Forecast"/>
      <sheetName val="Oper Inc RE&amp;FO"/>
      <sheetName val="Directorio Real &amp; Forecast"/>
      <sheetName val="Comparativo US$"/>
      <sheetName val="Estadisticas"/>
      <sheetName val="Comparativo US$ Q &amp; Ytd"/>
      <sheetName val="Tipos de Cambio"/>
      <sheetName val="Comparativo Indices"/>
      <sheetName val="Shares Outsta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4">
          <cell r="C4" t="str">
            <v>Ene_01</v>
          </cell>
          <cell r="D4" t="str">
            <v>Ene_02</v>
          </cell>
          <cell r="E4" t="str">
            <v>Ene_03</v>
          </cell>
          <cell r="F4" t="str">
            <v>Ene_04</v>
          </cell>
          <cell r="G4" t="str">
            <v>Feb_01</v>
          </cell>
          <cell r="H4" t="str">
            <v>Feb_02</v>
          </cell>
          <cell r="I4" t="str">
            <v>Feb_03</v>
          </cell>
          <cell r="J4" t="str">
            <v>Feb_04</v>
          </cell>
          <cell r="K4" t="str">
            <v>Mar_01</v>
          </cell>
          <cell r="L4" t="str">
            <v>Mar_02</v>
          </cell>
          <cell r="M4" t="str">
            <v>Mar_03</v>
          </cell>
          <cell r="N4" t="str">
            <v>Mar_04</v>
          </cell>
          <cell r="O4" t="str">
            <v>Abr_01</v>
          </cell>
          <cell r="P4" t="str">
            <v>Abr_02</v>
          </cell>
          <cell r="Q4" t="str">
            <v>Abr_03</v>
          </cell>
          <cell r="R4" t="str">
            <v>Abr_04</v>
          </cell>
          <cell r="S4" t="str">
            <v>May_01</v>
          </cell>
          <cell r="T4" t="str">
            <v>May_02</v>
          </cell>
          <cell r="U4" t="str">
            <v>May_03</v>
          </cell>
          <cell r="V4" t="str">
            <v>May_04</v>
          </cell>
          <cell r="W4" t="str">
            <v>Jun_01</v>
          </cell>
          <cell r="X4" t="str">
            <v>Jun_02</v>
          </cell>
          <cell r="Y4" t="str">
            <v>Jun_03</v>
          </cell>
          <cell r="Z4" t="str">
            <v>Jun_04</v>
          </cell>
          <cell r="AA4" t="str">
            <v>Jul_01</v>
          </cell>
          <cell r="AB4" t="str">
            <v>Jul_02</v>
          </cell>
          <cell r="AC4" t="str">
            <v>Jul_03</v>
          </cell>
          <cell r="AD4" t="str">
            <v>Jul_04</v>
          </cell>
          <cell r="AE4" t="str">
            <v>Jul_01</v>
          </cell>
          <cell r="AF4" t="str">
            <v>Ago_02</v>
          </cell>
          <cell r="AG4" t="str">
            <v>Ago_03</v>
          </cell>
          <cell r="AH4" t="str">
            <v>Ago_04</v>
          </cell>
          <cell r="AI4" t="str">
            <v>Sep_01</v>
          </cell>
          <cell r="AJ4" t="str">
            <v>Sep_02</v>
          </cell>
          <cell r="AK4" t="str">
            <v>Sep_03</v>
          </cell>
          <cell r="AL4" t="str">
            <v>Sep_04</v>
          </cell>
          <cell r="AM4" t="str">
            <v>Oct_01</v>
          </cell>
          <cell r="AN4" t="str">
            <v>Oct_02</v>
          </cell>
          <cell r="AO4" t="str">
            <v>Oct_03</v>
          </cell>
          <cell r="AP4" t="str">
            <v>Oct_04</v>
          </cell>
          <cell r="AQ4" t="str">
            <v>Nov_01</v>
          </cell>
          <cell r="AR4" t="str">
            <v>Nov_02</v>
          </cell>
          <cell r="AS4" t="str">
            <v>Nov_03</v>
          </cell>
          <cell r="AT4" t="str">
            <v>Nov_04</v>
          </cell>
          <cell r="AU4" t="str">
            <v>Dic_01</v>
          </cell>
          <cell r="AV4" t="str">
            <v>Dic_02</v>
          </cell>
          <cell r="AW4" t="str">
            <v>Dic_03</v>
          </cell>
          <cell r="AX4" t="str">
            <v>Dic_04</v>
          </cell>
          <cell r="AZ4" t="str">
            <v>Acum_01</v>
          </cell>
          <cell r="BA4" t="str">
            <v>Acum_02</v>
          </cell>
          <cell r="BB4" t="str">
            <v>Acum_03</v>
          </cell>
          <cell r="BC4" t="str">
            <v>Acum_04</v>
          </cell>
          <cell r="BE4" t="str">
            <v>1Q_01</v>
          </cell>
          <cell r="BF4" t="str">
            <v>1Q_02</v>
          </cell>
          <cell r="BG4" t="str">
            <v>1Q_03</v>
          </cell>
          <cell r="BH4" t="str">
            <v>1Q_04</v>
          </cell>
          <cell r="BI4" t="str">
            <v>2Q_01</v>
          </cell>
          <cell r="BJ4" t="str">
            <v>2Q_02</v>
          </cell>
          <cell r="BK4" t="str">
            <v>2Q_03</v>
          </cell>
          <cell r="BL4" t="str">
            <v>2Q_04</v>
          </cell>
          <cell r="BM4" t="str">
            <v>3Q_01</v>
          </cell>
          <cell r="BN4" t="str">
            <v>3Q_02</v>
          </cell>
          <cell r="BO4" t="str">
            <v>3Q_03</v>
          </cell>
          <cell r="BP4" t="str">
            <v>3Q_04</v>
          </cell>
          <cell r="BQ4" t="str">
            <v>4Q_01</v>
          </cell>
          <cell r="BR4" t="str">
            <v>4Q_02</v>
          </cell>
          <cell r="BS4" t="str">
            <v>4Q_03</v>
          </cell>
          <cell r="BT4" t="str">
            <v>4Q_04</v>
          </cell>
        </row>
        <row r="5">
          <cell r="C5">
            <v>1232018.833820001</v>
          </cell>
          <cell r="D5">
            <v>1174087.77483</v>
          </cell>
          <cell r="E5">
            <v>1094007.6137888851</v>
          </cell>
          <cell r="F5">
            <v>851209.2896413944</v>
          </cell>
          <cell r="G5">
            <v>1041451.8685799979</v>
          </cell>
          <cell r="H5">
            <v>961482.83848000027</v>
          </cell>
          <cell r="I5">
            <v>884645.38304407382</v>
          </cell>
          <cell r="J5">
            <v>721094.54111599573</v>
          </cell>
          <cell r="K5">
            <v>1135497.92111</v>
          </cell>
          <cell r="L5">
            <v>1041863.86253</v>
          </cell>
          <cell r="M5">
            <v>812488.70939936454</v>
          </cell>
          <cell r="N5">
            <v>755312.37401023903</v>
          </cell>
          <cell r="O5">
            <v>1069456.84106</v>
          </cell>
          <cell r="P5">
            <v>1030354.4852299981</v>
          </cell>
          <cell r="Q5">
            <v>814482.21746670955</v>
          </cell>
          <cell r="R5">
            <v>691885.15300305455</v>
          </cell>
          <cell r="S5">
            <v>1006061.8364500019</v>
          </cell>
          <cell r="T5">
            <v>1018206.0866100012</v>
          </cell>
          <cell r="U5">
            <v>848302.70738761243</v>
          </cell>
          <cell r="V5">
            <v>712250.78393704875</v>
          </cell>
          <cell r="W5">
            <v>1023392.2109399991</v>
          </cell>
          <cell r="X5">
            <v>999168.0955500016</v>
          </cell>
          <cell r="Y5">
            <v>750068.77709689143</v>
          </cell>
          <cell r="Z5">
            <v>706497.94731991272</v>
          </cell>
          <cell r="AD5">
            <v>0</v>
          </cell>
          <cell r="AH5">
            <v>0</v>
          </cell>
          <cell r="AL5">
            <v>0</v>
          </cell>
          <cell r="AP5">
            <v>0</v>
          </cell>
          <cell r="AT5">
            <v>0</v>
          </cell>
          <cell r="AX5">
            <v>0</v>
          </cell>
          <cell r="AZ5">
            <v>6507878.5119600007</v>
          </cell>
          <cell r="BA5">
            <v>6225163.1432300014</v>
          </cell>
          <cell r="BB5">
            <v>5203995.4081835365</v>
          </cell>
          <cell r="BC5">
            <v>4438250.0890276451</v>
          </cell>
          <cell r="BE5">
            <v>3408966.6235099989</v>
          </cell>
          <cell r="BF5">
            <v>3177435.4758400004</v>
          </cell>
          <cell r="BG5">
            <v>2791141.7062323233</v>
          </cell>
          <cell r="BH5">
            <v>2327616.204767629</v>
          </cell>
          <cell r="BI5">
            <v>3098910.8884500014</v>
          </cell>
          <cell r="BJ5">
            <v>3047728.6673900005</v>
          </cell>
          <cell r="BK5">
            <v>2412853.7019512132</v>
          </cell>
          <cell r="BL5">
            <v>2110633.884260016</v>
          </cell>
          <cell r="BM5">
            <v>0</v>
          </cell>
          <cell r="BN5">
            <v>0</v>
          </cell>
          <cell r="BO5">
            <v>0</v>
          </cell>
          <cell r="BP5">
            <v>0</v>
          </cell>
          <cell r="BQ5">
            <v>0</v>
          </cell>
          <cell r="BR5">
            <v>0</v>
          </cell>
          <cell r="BS5">
            <v>0</v>
          </cell>
          <cell r="BT5">
            <v>0</v>
          </cell>
        </row>
        <row r="6">
          <cell r="C6">
            <v>1066433.309880001</v>
          </cell>
          <cell r="D6">
            <v>1006897.2886</v>
          </cell>
          <cell r="E6">
            <v>930973.29600672261</v>
          </cell>
          <cell r="F6">
            <v>742673.08277056785</v>
          </cell>
          <cell r="G6">
            <v>872887.49092999799</v>
          </cell>
          <cell r="H6">
            <v>821120.55023000017</v>
          </cell>
          <cell r="I6">
            <v>743115.85823539167</v>
          </cell>
          <cell r="J6">
            <v>608549.4180757727</v>
          </cell>
          <cell r="K6">
            <v>932057.03859000001</v>
          </cell>
          <cell r="L6">
            <v>860592.85531000013</v>
          </cell>
          <cell r="M6">
            <v>669437.36089357641</v>
          </cell>
          <cell r="N6">
            <v>607067.31355386402</v>
          </cell>
          <cell r="O6">
            <v>859173.80939000007</v>
          </cell>
          <cell r="P6">
            <v>853350.78245999804</v>
          </cell>
          <cell r="Q6">
            <v>667165.3691006935</v>
          </cell>
          <cell r="R6">
            <v>561026.53757033404</v>
          </cell>
          <cell r="S6">
            <v>817889.73576000205</v>
          </cell>
          <cell r="T6">
            <v>838621.88209000102</v>
          </cell>
          <cell r="U6">
            <v>670108.31523983367</v>
          </cell>
          <cell r="V6">
            <v>581427.89011986309</v>
          </cell>
          <cell r="W6">
            <v>843065.35740999901</v>
          </cell>
          <cell r="X6">
            <v>835987.79680000199</v>
          </cell>
          <cell r="Y6">
            <v>639887.62733301811</v>
          </cell>
          <cell r="Z6">
            <v>564260.05595021509</v>
          </cell>
          <cell r="AD6">
            <v>0</v>
          </cell>
          <cell r="AH6">
            <v>0</v>
          </cell>
          <cell r="AL6">
            <v>0</v>
          </cell>
          <cell r="AP6">
            <v>0</v>
          </cell>
          <cell r="AT6">
            <v>0</v>
          </cell>
          <cell r="AX6">
            <v>0</v>
          </cell>
          <cell r="AZ6">
            <v>5391506.7419600002</v>
          </cell>
          <cell r="BA6">
            <v>5216571.1554900017</v>
          </cell>
          <cell r="BB6">
            <v>4320687.8268092358</v>
          </cell>
          <cell r="BC6">
            <v>3665004.2980406168</v>
          </cell>
          <cell r="BE6">
            <v>2871377.839399999</v>
          </cell>
          <cell r="BF6">
            <v>2688610.6941400003</v>
          </cell>
          <cell r="BG6">
            <v>2343526.5151356906</v>
          </cell>
          <cell r="BH6">
            <v>1958289.8144002045</v>
          </cell>
          <cell r="BI6">
            <v>2520128.9025600012</v>
          </cell>
          <cell r="BJ6">
            <v>2527960.4613500009</v>
          </cell>
          <cell r="BK6">
            <v>1977161.3116735453</v>
          </cell>
          <cell r="BL6">
            <v>1706714.4836404123</v>
          </cell>
          <cell r="BM6">
            <v>0</v>
          </cell>
          <cell r="BN6">
            <v>0</v>
          </cell>
          <cell r="BO6">
            <v>0</v>
          </cell>
          <cell r="BP6">
            <v>0</v>
          </cell>
          <cell r="BQ6">
            <v>0</v>
          </cell>
          <cell r="BR6">
            <v>0</v>
          </cell>
          <cell r="BS6">
            <v>0</v>
          </cell>
          <cell r="BT6">
            <v>0</v>
          </cell>
        </row>
        <row r="7">
          <cell r="C7">
            <v>1058988.545200001</v>
          </cell>
          <cell r="D7">
            <v>1001669.30929</v>
          </cell>
          <cell r="E7">
            <v>923564.43904661795</v>
          </cell>
          <cell r="F7">
            <v>737847.81621244643</v>
          </cell>
          <cell r="G7">
            <v>866250.58083999797</v>
          </cell>
          <cell r="H7">
            <v>820201.69813000015</v>
          </cell>
          <cell r="I7">
            <v>737835.33457455109</v>
          </cell>
          <cell r="J7">
            <v>604793.35890036356</v>
          </cell>
          <cell r="K7">
            <v>926260.46201000002</v>
          </cell>
          <cell r="L7">
            <v>856119.2109500001</v>
          </cell>
          <cell r="M7">
            <v>664261.37755969889</v>
          </cell>
          <cell r="N7">
            <v>601934.74773963902</v>
          </cell>
          <cell r="O7">
            <v>853256.65887000004</v>
          </cell>
          <cell r="P7">
            <v>847180.981329998</v>
          </cell>
          <cell r="Q7">
            <v>662293.15311233082</v>
          </cell>
          <cell r="R7">
            <v>556261.10442770401</v>
          </cell>
          <cell r="S7">
            <v>810998.96909000201</v>
          </cell>
          <cell r="T7">
            <v>832082.92372000101</v>
          </cell>
          <cell r="U7">
            <v>665304.77959145245</v>
          </cell>
          <cell r="V7">
            <v>576016.59085532301</v>
          </cell>
          <cell r="W7">
            <v>837640.086279999</v>
          </cell>
          <cell r="X7">
            <v>829860.11757000198</v>
          </cell>
          <cell r="Y7">
            <v>634620.97302084381</v>
          </cell>
          <cell r="Z7">
            <v>558824.23136075609</v>
          </cell>
          <cell r="AD7">
            <v>0</v>
          </cell>
          <cell r="AH7">
            <v>0</v>
          </cell>
          <cell r="AL7">
            <v>0</v>
          </cell>
          <cell r="AP7">
            <v>0</v>
          </cell>
          <cell r="AT7">
            <v>0</v>
          </cell>
          <cell r="AX7">
            <v>0</v>
          </cell>
          <cell r="AZ7">
            <v>5353395.30229</v>
          </cell>
          <cell r="BA7">
            <v>5187114.2409900008</v>
          </cell>
          <cell r="BB7">
            <v>4287880.056905495</v>
          </cell>
          <cell r="BC7">
            <v>3635677.8494962323</v>
          </cell>
          <cell r="BE7">
            <v>2851499.588049999</v>
          </cell>
          <cell r="BF7">
            <v>2677990.2183700004</v>
          </cell>
          <cell r="BG7">
            <v>2325661.151180868</v>
          </cell>
          <cell r="BH7">
            <v>1944575.9228524491</v>
          </cell>
          <cell r="BI7">
            <v>2501895.714240001</v>
          </cell>
          <cell r="BJ7">
            <v>2509124.0226200009</v>
          </cell>
          <cell r="BK7">
            <v>1962218.905724627</v>
          </cell>
          <cell r="BL7">
            <v>1691101.926643783</v>
          </cell>
          <cell r="BM7">
            <v>0</v>
          </cell>
          <cell r="BN7">
            <v>0</v>
          </cell>
          <cell r="BO7">
            <v>0</v>
          </cell>
          <cell r="BP7">
            <v>0</v>
          </cell>
          <cell r="BQ7">
            <v>0</v>
          </cell>
          <cell r="BR7">
            <v>0</v>
          </cell>
          <cell r="BS7">
            <v>0</v>
          </cell>
          <cell r="BT7">
            <v>0</v>
          </cell>
        </row>
        <row r="8">
          <cell r="C8">
            <v>7444.7646799999993</v>
          </cell>
          <cell r="D8">
            <v>5227.9793100000006</v>
          </cell>
          <cell r="E8">
            <v>7408.8569601046102</v>
          </cell>
          <cell r="F8">
            <v>4825.2665581214778</v>
          </cell>
          <cell r="G8">
            <v>6636.9100899999994</v>
          </cell>
          <cell r="H8">
            <v>918.85210000000006</v>
          </cell>
          <cell r="I8">
            <v>5280.5236608405803</v>
          </cell>
          <cell r="J8">
            <v>3756.0591754091124</v>
          </cell>
          <cell r="K8">
            <v>5796.5765799999999</v>
          </cell>
          <cell r="L8">
            <v>4473.6443599999993</v>
          </cell>
          <cell r="M8">
            <v>5175.9833338775106</v>
          </cell>
          <cell r="N8">
            <v>5132.5658142250304</v>
          </cell>
          <cell r="O8">
            <v>5917.1505199999992</v>
          </cell>
          <cell r="P8">
            <v>6169.8011299999998</v>
          </cell>
          <cell r="Q8">
            <v>4872.2159883627</v>
          </cell>
          <cell r="R8">
            <v>4765.4331426300096</v>
          </cell>
          <cell r="S8">
            <v>6890.76667</v>
          </cell>
          <cell r="T8">
            <v>6538.9583699999994</v>
          </cell>
          <cell r="U8">
            <v>4803.5356483811702</v>
          </cell>
          <cell r="V8">
            <v>5411.29926454003</v>
          </cell>
          <cell r="W8">
            <v>5425.2711300000101</v>
          </cell>
          <cell r="X8">
            <v>6127.6792300000006</v>
          </cell>
          <cell r="Y8">
            <v>5266.6543121742998</v>
          </cell>
          <cell r="Z8">
            <v>5435.82458945895</v>
          </cell>
          <cell r="AD8">
            <v>0</v>
          </cell>
          <cell r="AH8">
            <v>0</v>
          </cell>
          <cell r="AL8">
            <v>0</v>
          </cell>
          <cell r="AP8">
            <v>0</v>
          </cell>
          <cell r="AT8">
            <v>0</v>
          </cell>
          <cell r="AX8">
            <v>0</v>
          </cell>
          <cell r="AZ8">
            <v>38111.439670000007</v>
          </cell>
          <cell r="BA8">
            <v>29456.914500000003</v>
          </cell>
          <cell r="BB8">
            <v>32807.769903740867</v>
          </cell>
          <cell r="BC8">
            <v>29326.44854438461</v>
          </cell>
          <cell r="BE8">
            <v>19878.251349999999</v>
          </cell>
          <cell r="BF8">
            <v>10620.475770000001</v>
          </cell>
          <cell r="BG8">
            <v>17865.3639548227</v>
          </cell>
          <cell r="BH8">
            <v>13713.89154775562</v>
          </cell>
          <cell r="BI8">
            <v>18233.188320000008</v>
          </cell>
          <cell r="BJ8">
            <v>18836.438730000002</v>
          </cell>
          <cell r="BK8">
            <v>14942.405948918169</v>
          </cell>
          <cell r="BL8">
            <v>15612.556996628988</v>
          </cell>
          <cell r="BM8">
            <v>0</v>
          </cell>
          <cell r="BN8">
            <v>0</v>
          </cell>
          <cell r="BO8">
            <v>0</v>
          </cell>
          <cell r="BP8">
            <v>0</v>
          </cell>
          <cell r="BQ8">
            <v>0</v>
          </cell>
          <cell r="BR8">
            <v>0</v>
          </cell>
          <cell r="BS8">
            <v>0</v>
          </cell>
          <cell r="BT8">
            <v>0</v>
          </cell>
        </row>
        <row r="9">
          <cell r="C9">
            <v>143881.10469000001</v>
          </cell>
          <cell r="D9">
            <v>136964.14228999999</v>
          </cell>
          <cell r="E9">
            <v>118642.356828487</v>
          </cell>
          <cell r="F9">
            <v>92413.887537739007</v>
          </cell>
          <cell r="G9">
            <v>142221.65138</v>
          </cell>
          <cell r="H9">
            <v>128566.33580000002</v>
          </cell>
          <cell r="I9">
            <v>110407.46034026401</v>
          </cell>
          <cell r="J9">
            <v>87973.799960322256</v>
          </cell>
          <cell r="K9">
            <v>174291.09237</v>
          </cell>
          <cell r="L9">
            <v>155178.83846999999</v>
          </cell>
          <cell r="M9">
            <v>121272.48143149</v>
          </cell>
          <cell r="N9">
            <v>95578.944447737507</v>
          </cell>
          <cell r="O9">
            <v>185674.32949</v>
          </cell>
          <cell r="P9">
            <v>165840.10041999997</v>
          </cell>
          <cell r="Q9">
            <v>118459.580739037</v>
          </cell>
          <cell r="R9">
            <v>91470.876578001902</v>
          </cell>
          <cell r="S9">
            <v>157818.69459999999</v>
          </cell>
          <cell r="T9">
            <v>147844.25383999999</v>
          </cell>
          <cell r="U9">
            <v>111090.17316962</v>
          </cell>
          <cell r="V9">
            <v>84704.765588041686</v>
          </cell>
          <cell r="W9">
            <v>143034.39053999999</v>
          </cell>
          <cell r="X9">
            <v>111249.94788999991</v>
          </cell>
          <cell r="Y9">
            <v>104894.963716806</v>
          </cell>
          <cell r="Z9">
            <v>83834.82889304639</v>
          </cell>
          <cell r="AD9">
            <v>0</v>
          </cell>
          <cell r="AH9">
            <v>0</v>
          </cell>
          <cell r="AL9">
            <v>0</v>
          </cell>
          <cell r="AP9">
            <v>0</v>
          </cell>
          <cell r="AT9">
            <v>0</v>
          </cell>
          <cell r="AX9">
            <v>0</v>
          </cell>
          <cell r="AZ9">
            <v>946921.2630700001</v>
          </cell>
          <cell r="BA9">
            <v>845643.61870999995</v>
          </cell>
          <cell r="BB9">
            <v>684767.01622570411</v>
          </cell>
          <cell r="BC9">
            <v>535977.10300488875</v>
          </cell>
          <cell r="BE9">
            <v>460393.84843999997</v>
          </cell>
          <cell r="BF9">
            <v>420709.31655999995</v>
          </cell>
          <cell r="BG9">
            <v>350322.29860024102</v>
          </cell>
          <cell r="BH9">
            <v>275966.63194579876</v>
          </cell>
          <cell r="BI9">
            <v>486527.41462999996</v>
          </cell>
          <cell r="BJ9">
            <v>424934.30214999983</v>
          </cell>
          <cell r="BK9">
            <v>334444.71762546303</v>
          </cell>
          <cell r="BL9">
            <v>260010.47105908996</v>
          </cell>
          <cell r="BM9">
            <v>0</v>
          </cell>
          <cell r="BN9">
            <v>0</v>
          </cell>
          <cell r="BO9">
            <v>0</v>
          </cell>
          <cell r="BP9">
            <v>0</v>
          </cell>
          <cell r="BQ9">
            <v>0</v>
          </cell>
          <cell r="BR9">
            <v>0</v>
          </cell>
          <cell r="BS9">
            <v>0</v>
          </cell>
          <cell r="BT9">
            <v>0</v>
          </cell>
        </row>
        <row r="10">
          <cell r="C10">
            <v>21704.419250000014</v>
          </cell>
          <cell r="D10">
            <v>30226.343939999995</v>
          </cell>
          <cell r="E10">
            <v>44391.960953675516</v>
          </cell>
          <cell r="F10">
            <v>16122.31933308754</v>
          </cell>
          <cell r="G10">
            <v>26342.726270000021</v>
          </cell>
          <cell r="H10">
            <v>11795.952450000057</v>
          </cell>
          <cell r="I10">
            <v>31122.064468418088</v>
          </cell>
          <cell r="J10">
            <v>24571.323079900794</v>
          </cell>
          <cell r="K10">
            <v>29148.790149999993</v>
          </cell>
          <cell r="L10">
            <v>26092.168749999939</v>
          </cell>
          <cell r="M10">
            <v>21778.867074298058</v>
          </cell>
          <cell r="N10">
            <v>52666.116008637422</v>
          </cell>
          <cell r="O10">
            <v>24608.702179999938</v>
          </cell>
          <cell r="P10">
            <v>11163.602350000023</v>
          </cell>
          <cell r="Q10">
            <v>28857.267626978992</v>
          </cell>
          <cell r="R10">
            <v>39387.738854718613</v>
          </cell>
          <cell r="S10">
            <v>30353.406089999902</v>
          </cell>
          <cell r="T10">
            <v>31739.9506800001</v>
          </cell>
          <cell r="U10">
            <v>67104.218978158809</v>
          </cell>
          <cell r="V10">
            <v>46118.128229143935</v>
          </cell>
          <cell r="W10">
            <v>37292.462990000044</v>
          </cell>
          <cell r="X10">
            <v>51930.3508599997</v>
          </cell>
          <cell r="Y10">
            <v>5286.18604706732</v>
          </cell>
          <cell r="Z10">
            <v>58403.062476651321</v>
          </cell>
          <cell r="AD10">
            <v>0</v>
          </cell>
          <cell r="AH10">
            <v>0</v>
          </cell>
          <cell r="AL10">
            <v>0</v>
          </cell>
          <cell r="AP10">
            <v>0</v>
          </cell>
          <cell r="AT10">
            <v>0</v>
          </cell>
          <cell r="AX10">
            <v>0</v>
          </cell>
          <cell r="AZ10">
            <v>169450.50692999989</v>
          </cell>
          <cell r="BA10">
            <v>162948.36902999983</v>
          </cell>
          <cell r="BB10">
            <v>198540.5651485968</v>
          </cell>
          <cell r="BC10">
            <v>237268.68798213964</v>
          </cell>
          <cell r="BE10">
            <v>77194.935670000035</v>
          </cell>
          <cell r="BF10">
            <v>68115.465139999986</v>
          </cell>
          <cell r="BG10">
            <v>97292.892496391694</v>
          </cell>
          <cell r="BH10">
            <v>93359.758421625753</v>
          </cell>
          <cell r="BI10">
            <v>92254.571259999881</v>
          </cell>
          <cell r="BJ10">
            <v>94833.903889999827</v>
          </cell>
          <cell r="BK10">
            <v>101247.67265220513</v>
          </cell>
          <cell r="BL10">
            <v>143908.92956051388</v>
          </cell>
          <cell r="BM10">
            <v>0</v>
          </cell>
          <cell r="BN10">
            <v>0</v>
          </cell>
          <cell r="BO10">
            <v>0</v>
          </cell>
          <cell r="BP10">
            <v>0</v>
          </cell>
          <cell r="BQ10">
            <v>0</v>
          </cell>
          <cell r="BR10">
            <v>0</v>
          </cell>
          <cell r="BS10">
            <v>0</v>
          </cell>
          <cell r="BT10">
            <v>0</v>
          </cell>
        </row>
        <row r="11">
          <cell r="C11">
            <v>1064.23774</v>
          </cell>
          <cell r="D11">
            <v>864.59447</v>
          </cell>
          <cell r="E11">
            <v>1278.9085767439699</v>
          </cell>
          <cell r="F11">
            <v>931.37774488968614</v>
          </cell>
          <cell r="G11">
            <v>1520.00901</v>
          </cell>
          <cell r="H11">
            <v>928.01657999999998</v>
          </cell>
          <cell r="I11">
            <v>1645.15560965179</v>
          </cell>
          <cell r="J11">
            <v>757.13853543182609</v>
          </cell>
          <cell r="K11">
            <v>1338.2962799999998</v>
          </cell>
          <cell r="L11">
            <v>1117.5569800000001</v>
          </cell>
          <cell r="M11">
            <v>1204.8675936833999</v>
          </cell>
          <cell r="N11">
            <v>704.84601117102306</v>
          </cell>
          <cell r="O11">
            <v>1250.3762199999999</v>
          </cell>
          <cell r="P11">
            <v>1034.4322</v>
          </cell>
          <cell r="Q11">
            <v>1283.7182652167899</v>
          </cell>
          <cell r="R11">
            <v>716.57388117074299</v>
          </cell>
          <cell r="S11">
            <v>1382.7379400000002</v>
          </cell>
          <cell r="T11">
            <v>1143.61157</v>
          </cell>
          <cell r="U11">
            <v>1477.67386586314</v>
          </cell>
          <cell r="V11">
            <v>895.55526413433608</v>
          </cell>
          <cell r="W11">
            <v>974.35837000000004</v>
          </cell>
          <cell r="X11">
            <v>2081.96263</v>
          </cell>
          <cell r="Y11">
            <v>1164.2507412628001</v>
          </cell>
          <cell r="Z11">
            <v>762.72053098926403</v>
          </cell>
          <cell r="AD11">
            <v>0</v>
          </cell>
          <cell r="AH11">
            <v>0</v>
          </cell>
          <cell r="AL11">
            <v>0</v>
          </cell>
          <cell r="AP11">
            <v>0</v>
          </cell>
          <cell r="AT11">
            <v>0</v>
          </cell>
          <cell r="AX11">
            <v>0</v>
          </cell>
          <cell r="AZ11">
            <v>7530.0155599999998</v>
          </cell>
          <cell r="BA11">
            <v>7170.17443</v>
          </cell>
          <cell r="BB11">
            <v>8054.5746524218903</v>
          </cell>
          <cell r="BC11">
            <v>4768.2119677868786</v>
          </cell>
          <cell r="BE11">
            <v>3922.5430299999998</v>
          </cell>
          <cell r="BF11">
            <v>2910.1680299999998</v>
          </cell>
          <cell r="BG11">
            <v>4128.9317800791596</v>
          </cell>
          <cell r="BH11">
            <v>2393.3622914925354</v>
          </cell>
          <cell r="BI11">
            <v>3607.47253</v>
          </cell>
          <cell r="BJ11">
            <v>4260.0064000000002</v>
          </cell>
          <cell r="BK11">
            <v>3925.6428723427298</v>
          </cell>
          <cell r="BL11">
            <v>2374.8496762943432</v>
          </cell>
          <cell r="BM11">
            <v>0</v>
          </cell>
          <cell r="BN11">
            <v>0</v>
          </cell>
          <cell r="BO11">
            <v>0</v>
          </cell>
          <cell r="BP11">
            <v>0</v>
          </cell>
          <cell r="BQ11">
            <v>0</v>
          </cell>
          <cell r="BR11">
            <v>0</v>
          </cell>
          <cell r="BS11">
            <v>0</v>
          </cell>
          <cell r="BT11">
            <v>0</v>
          </cell>
        </row>
        <row r="12">
          <cell r="C12">
            <v>727.42862999999966</v>
          </cell>
          <cell r="D12">
            <v>-451.87112999999994</v>
          </cell>
          <cell r="E12">
            <v>70.263822604006194</v>
          </cell>
          <cell r="F12">
            <v>1063.9000508654556</v>
          </cell>
          <cell r="G12">
            <v>1847.36509</v>
          </cell>
          <cell r="H12">
            <v>-681.28745999999887</v>
          </cell>
          <cell r="I12">
            <v>41.515790431966003</v>
          </cell>
          <cell r="J12">
            <v>346.95024482658096</v>
          </cell>
          <cell r="K12">
            <v>1143.5299100000011</v>
          </cell>
          <cell r="L12">
            <v>-280.69281999999981</v>
          </cell>
          <cell r="M12">
            <v>1956.43</v>
          </cell>
          <cell r="N12">
            <v>709.878788699761</v>
          </cell>
          <cell r="O12">
            <v>817.15589</v>
          </cell>
          <cell r="P12">
            <v>732.84341999999992</v>
          </cell>
          <cell r="Q12">
            <v>437.33663999999999</v>
          </cell>
          <cell r="R12">
            <v>2061.60417415758</v>
          </cell>
          <cell r="S12">
            <v>693.76037000000088</v>
          </cell>
          <cell r="T12">
            <v>3555.5137300000001</v>
          </cell>
          <cell r="U12">
            <v>17.792630000000003</v>
          </cell>
          <cell r="V12">
            <v>1925.2150092322099</v>
          </cell>
          <cell r="W12">
            <v>480.07006000000001</v>
          </cell>
          <cell r="X12">
            <v>4272.9189400000005</v>
          </cell>
          <cell r="Y12">
            <v>5257.6421100000007</v>
          </cell>
          <cell r="Z12">
            <v>4700.8327164460898</v>
          </cell>
          <cell r="AD12">
            <v>0</v>
          </cell>
          <cell r="AH12">
            <v>0</v>
          </cell>
          <cell r="AL12">
            <v>0</v>
          </cell>
          <cell r="AP12">
            <v>0</v>
          </cell>
          <cell r="AT12">
            <v>0</v>
          </cell>
          <cell r="AX12">
            <v>0</v>
          </cell>
          <cell r="AZ12">
            <v>5709.3099500000017</v>
          </cell>
          <cell r="BA12">
            <v>7147.4246800000019</v>
          </cell>
          <cell r="BB12">
            <v>7780.9809930359734</v>
          </cell>
          <cell r="BC12">
            <v>10808.380984227677</v>
          </cell>
          <cell r="BE12">
            <v>3718.3236300000008</v>
          </cell>
          <cell r="BF12">
            <v>-1413.8514099999986</v>
          </cell>
          <cell r="BG12">
            <v>2068.2096130359723</v>
          </cell>
          <cell r="BH12">
            <v>2120.7290843917976</v>
          </cell>
          <cell r="BI12">
            <v>1990.9863200000009</v>
          </cell>
          <cell r="BJ12">
            <v>8561.2760899999994</v>
          </cell>
          <cell r="BK12">
            <v>5712.771380000001</v>
          </cell>
          <cell r="BL12">
            <v>8687.6518998358806</v>
          </cell>
          <cell r="BM12">
            <v>0</v>
          </cell>
          <cell r="BN12">
            <v>0</v>
          </cell>
          <cell r="BO12">
            <v>0</v>
          </cell>
          <cell r="BP12">
            <v>0</v>
          </cell>
          <cell r="BQ12">
            <v>0</v>
          </cell>
          <cell r="BR12">
            <v>0</v>
          </cell>
          <cell r="BS12">
            <v>0</v>
          </cell>
          <cell r="BT12">
            <v>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0</v>
          </cell>
          <cell r="AH13">
            <v>0</v>
          </cell>
          <cell r="AL13">
            <v>0</v>
          </cell>
          <cell r="AP13">
            <v>0</v>
          </cell>
          <cell r="AT13">
            <v>0</v>
          </cell>
          <cell r="AX13">
            <v>0</v>
          </cell>
          <cell r="AZ13">
            <v>0</v>
          </cell>
          <cell r="BA13">
            <v>0</v>
          </cell>
          <cell r="BB13">
            <v>0</v>
          </cell>
          <cell r="BC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row>
        <row r="14">
          <cell r="C14">
            <v>547.18267000000003</v>
          </cell>
          <cell r="D14">
            <v>1479.8332300000002</v>
          </cell>
          <cell r="E14">
            <v>1125.83335005822</v>
          </cell>
          <cell r="F14">
            <v>2303.887716060231</v>
          </cell>
          <cell r="G14">
            <v>535.45623000000001</v>
          </cell>
          <cell r="H14">
            <v>915.61344999999949</v>
          </cell>
          <cell r="I14">
            <v>1473.21747492278</v>
          </cell>
          <cell r="J14">
            <v>1457.4985297044045</v>
          </cell>
          <cell r="K14">
            <v>716.22400000000005</v>
          </cell>
          <cell r="L14">
            <v>1395.3109199999994</v>
          </cell>
          <cell r="M14">
            <v>1782.5590633188199</v>
          </cell>
          <cell r="N14">
            <v>1648.4215146756001</v>
          </cell>
          <cell r="O14">
            <v>1649.0844999999999</v>
          </cell>
          <cell r="P14">
            <v>1747.5264200000001</v>
          </cell>
          <cell r="Q14">
            <v>1686.9389814523199</v>
          </cell>
          <cell r="R14">
            <v>1431.0987909241901</v>
          </cell>
          <cell r="S14">
            <v>504.07391000000013</v>
          </cell>
          <cell r="T14">
            <v>1234.90086</v>
          </cell>
          <cell r="U14">
            <v>1544.9898611779001</v>
          </cell>
          <cell r="V14">
            <v>1375.09948934874</v>
          </cell>
          <cell r="W14">
            <v>1146.42075</v>
          </cell>
          <cell r="X14">
            <v>1280.758939999999</v>
          </cell>
          <cell r="Y14">
            <v>1522.69474114388</v>
          </cell>
          <cell r="Z14">
            <v>1280.7129409767001</v>
          </cell>
          <cell r="AD14">
            <v>0</v>
          </cell>
          <cell r="AH14">
            <v>0</v>
          </cell>
          <cell r="AL14">
            <v>0</v>
          </cell>
          <cell r="AP14">
            <v>0</v>
          </cell>
          <cell r="AT14">
            <v>0</v>
          </cell>
          <cell r="AX14">
            <v>0</v>
          </cell>
          <cell r="AZ14">
            <v>5098.4420600000003</v>
          </cell>
          <cell r="BA14">
            <v>8053.9438199999977</v>
          </cell>
          <cell r="BB14">
            <v>9136.23347207392</v>
          </cell>
          <cell r="BC14">
            <v>9496.7189816898663</v>
          </cell>
          <cell r="BE14">
            <v>1798.8629000000001</v>
          </cell>
          <cell r="BF14">
            <v>3790.757599999999</v>
          </cell>
          <cell r="BG14">
            <v>4381.6098882998194</v>
          </cell>
          <cell r="BH14">
            <v>5409.8077604402351</v>
          </cell>
          <cell r="BI14">
            <v>3299.5791600000002</v>
          </cell>
          <cell r="BJ14">
            <v>4263.1862199999987</v>
          </cell>
          <cell r="BK14">
            <v>4754.6235837741006</v>
          </cell>
          <cell r="BL14">
            <v>4086.9112212496302</v>
          </cell>
          <cell r="BM14">
            <v>0</v>
          </cell>
          <cell r="BN14">
            <v>0</v>
          </cell>
          <cell r="BO14">
            <v>0</v>
          </cell>
          <cell r="BP14">
            <v>0</v>
          </cell>
          <cell r="BQ14">
            <v>0</v>
          </cell>
          <cell r="BR14">
            <v>0</v>
          </cell>
          <cell r="BS14">
            <v>0</v>
          </cell>
          <cell r="BT14">
            <v>0</v>
          </cell>
        </row>
        <row r="15">
          <cell r="C15">
            <v>2690.0458200000003</v>
          </cell>
          <cell r="D15">
            <v>3378.3287399999986</v>
          </cell>
          <cell r="E15">
            <v>3225.1187</v>
          </cell>
          <cell r="F15">
            <v>4390.1970000000101</v>
          </cell>
          <cell r="G15">
            <v>3349.0353300000002</v>
          </cell>
          <cell r="H15">
            <v>2951.5955399999989</v>
          </cell>
          <cell r="I15">
            <v>3175.3291300000001</v>
          </cell>
          <cell r="J15">
            <v>3629.6409999999855</v>
          </cell>
          <cell r="K15">
            <v>2758.7388200000005</v>
          </cell>
          <cell r="L15">
            <v>3582.6283300000018</v>
          </cell>
          <cell r="M15">
            <v>2947.52288</v>
          </cell>
          <cell r="N15">
            <v>7388.1263553907102</v>
          </cell>
          <cell r="O15">
            <v>3644.2500899999991</v>
          </cell>
          <cell r="P15">
            <v>2109.1724399999976</v>
          </cell>
          <cell r="Q15">
            <v>2911.4918499999999</v>
          </cell>
          <cell r="R15">
            <v>4333.8499999999894</v>
          </cell>
          <cell r="S15">
            <v>3500.3703500000006</v>
          </cell>
          <cell r="T15">
            <v>2788.7170000000001</v>
          </cell>
          <cell r="U15">
            <v>5227.7079999999996</v>
          </cell>
          <cell r="V15">
            <v>8083.6822792133698</v>
          </cell>
          <cell r="W15">
            <v>3353.4402299999997</v>
          </cell>
          <cell r="X15">
            <v>2953.3963399999993</v>
          </cell>
          <cell r="Y15">
            <v>3810.8040000000001</v>
          </cell>
          <cell r="Z15">
            <v>4651.2259312105998</v>
          </cell>
          <cell r="AD15">
            <v>0</v>
          </cell>
          <cell r="AH15">
            <v>0</v>
          </cell>
          <cell r="AL15">
            <v>0</v>
          </cell>
          <cell r="AP15">
            <v>0</v>
          </cell>
          <cell r="AT15">
            <v>0</v>
          </cell>
          <cell r="AX15">
            <v>0</v>
          </cell>
          <cell r="AZ15">
            <v>19295.880639999999</v>
          </cell>
          <cell r="BA15">
            <v>17763.838389999997</v>
          </cell>
          <cell r="BB15">
            <v>21297.974559999999</v>
          </cell>
          <cell r="BC15">
            <v>32476.722565814667</v>
          </cell>
          <cell r="BE15">
            <v>8797.8199700000005</v>
          </cell>
          <cell r="BF15">
            <v>9912.5526099999988</v>
          </cell>
          <cell r="BG15">
            <v>9347.9707099999996</v>
          </cell>
          <cell r="BH15">
            <v>15407.964355390706</v>
          </cell>
          <cell r="BI15">
            <v>10498.060669999999</v>
          </cell>
          <cell r="BJ15">
            <v>7851.2857799999965</v>
          </cell>
          <cell r="BK15">
            <v>11950.003849999999</v>
          </cell>
          <cell r="BL15">
            <v>17068.758210423959</v>
          </cell>
          <cell r="BM15">
            <v>0</v>
          </cell>
          <cell r="BN15">
            <v>0</v>
          </cell>
          <cell r="BO15">
            <v>0</v>
          </cell>
          <cell r="BP15">
            <v>0</v>
          </cell>
          <cell r="BQ15">
            <v>0</v>
          </cell>
          <cell r="BR15">
            <v>0</v>
          </cell>
          <cell r="BS15">
            <v>0</v>
          </cell>
          <cell r="BT15">
            <v>0</v>
          </cell>
        </row>
        <row r="16">
          <cell r="C16">
            <v>0</v>
          </cell>
          <cell r="D16">
            <v>0</v>
          </cell>
          <cell r="E16">
            <v>27708.8881587057</v>
          </cell>
          <cell r="F16">
            <v>12242.945064088533</v>
          </cell>
          <cell r="G16">
            <v>0</v>
          </cell>
          <cell r="H16">
            <v>0</v>
          </cell>
          <cell r="I16">
            <v>13258.096596055901</v>
          </cell>
          <cell r="J16">
            <v>8894.9848091447184</v>
          </cell>
          <cell r="K16">
            <v>0</v>
          </cell>
          <cell r="L16">
            <v>0</v>
          </cell>
          <cell r="M16">
            <v>5701.6217611970396</v>
          </cell>
          <cell r="N16">
            <v>12913.5054309919</v>
          </cell>
          <cell r="O16">
            <v>0</v>
          </cell>
          <cell r="P16">
            <v>0</v>
          </cell>
          <cell r="Q16">
            <v>9152.77084639233</v>
          </cell>
          <cell r="R16">
            <v>17096.389986847098</v>
          </cell>
          <cell r="S16">
            <v>0</v>
          </cell>
          <cell r="T16">
            <v>0</v>
          </cell>
          <cell r="U16">
            <v>15100.225056768799</v>
          </cell>
          <cell r="V16">
            <v>14574.231914746801</v>
          </cell>
          <cell r="W16">
            <v>0</v>
          </cell>
          <cell r="X16">
            <v>0</v>
          </cell>
          <cell r="Y16">
            <v>13114.420657662398</v>
          </cell>
          <cell r="Z16">
            <v>20023.6256938529</v>
          </cell>
          <cell r="AD16">
            <v>0</v>
          </cell>
          <cell r="AH16">
            <v>0</v>
          </cell>
          <cell r="AL16">
            <v>0</v>
          </cell>
          <cell r="AP16">
            <v>0</v>
          </cell>
          <cell r="AT16">
            <v>0</v>
          </cell>
          <cell r="AX16">
            <v>0</v>
          </cell>
          <cell r="AZ16">
            <v>0</v>
          </cell>
          <cell r="BA16">
            <v>0</v>
          </cell>
          <cell r="BB16">
            <v>84036.023076782178</v>
          </cell>
          <cell r="BC16">
            <v>85745.682899671956</v>
          </cell>
          <cell r="BE16">
            <v>0</v>
          </cell>
          <cell r="BF16">
            <v>0</v>
          </cell>
          <cell r="BG16">
            <v>46668.606515958643</v>
          </cell>
          <cell r="BH16">
            <v>34051.435304225153</v>
          </cell>
          <cell r="BI16">
            <v>0</v>
          </cell>
          <cell r="BJ16">
            <v>0</v>
          </cell>
          <cell r="BK16">
            <v>37367.416560823527</v>
          </cell>
          <cell r="BL16">
            <v>51694.247595446795</v>
          </cell>
          <cell r="BM16">
            <v>0</v>
          </cell>
          <cell r="BN16">
            <v>0</v>
          </cell>
          <cell r="BO16">
            <v>0</v>
          </cell>
          <cell r="BP16">
            <v>0</v>
          </cell>
          <cell r="BQ16">
            <v>0</v>
          </cell>
          <cell r="BR16">
            <v>0</v>
          </cell>
          <cell r="BS16">
            <v>0</v>
          </cell>
          <cell r="BT16">
            <v>0</v>
          </cell>
        </row>
        <row r="17">
          <cell r="C17">
            <v>1833.3441399999999</v>
          </cell>
          <cell r="D17">
            <v>1579.97981</v>
          </cell>
          <cell r="E17">
            <v>1555.5771515782401</v>
          </cell>
          <cell r="F17">
            <v>1509.4972593654973</v>
          </cell>
          <cell r="G17">
            <v>1541.0483100000001</v>
          </cell>
          <cell r="H17">
            <v>1680.7757900000001</v>
          </cell>
          <cell r="I17">
            <v>1882.29665225908</v>
          </cell>
          <cell r="J17">
            <v>1686.4051400623225</v>
          </cell>
          <cell r="K17">
            <v>1810.69075</v>
          </cell>
          <cell r="L17">
            <v>1851.9888900000003</v>
          </cell>
          <cell r="M17">
            <v>1979.2920750818</v>
          </cell>
          <cell r="N17">
            <v>2019.7623540678799</v>
          </cell>
          <cell r="O17">
            <v>1991.8260700000001</v>
          </cell>
          <cell r="P17">
            <v>1869.2435399999999</v>
          </cell>
          <cell r="Q17">
            <v>1872.26169382582</v>
          </cell>
          <cell r="R17">
            <v>1859.59548912011</v>
          </cell>
          <cell r="S17">
            <v>1900.9258</v>
          </cell>
          <cell r="T17">
            <v>1757.2362000000003</v>
          </cell>
          <cell r="U17">
            <v>1883.7709921334699</v>
          </cell>
          <cell r="V17">
            <v>1785.48837802498</v>
          </cell>
          <cell r="W17">
            <v>1602.8681000000001</v>
          </cell>
          <cell r="X17">
            <v>1721.0977100000002</v>
          </cell>
          <cell r="Y17">
            <v>2066.1517042117302</v>
          </cell>
          <cell r="Z17">
            <v>1753.86145274768</v>
          </cell>
          <cell r="AD17">
            <v>0</v>
          </cell>
          <cell r="AH17">
            <v>0</v>
          </cell>
          <cell r="AL17">
            <v>0</v>
          </cell>
          <cell r="AP17">
            <v>0</v>
          </cell>
          <cell r="AT17">
            <v>0</v>
          </cell>
          <cell r="AX17">
            <v>0</v>
          </cell>
          <cell r="AZ17">
            <v>10680.703170000001</v>
          </cell>
          <cell r="BA17">
            <v>10460.32194</v>
          </cell>
          <cell r="BB17">
            <v>11239.350269090141</v>
          </cell>
          <cell r="BC17">
            <v>10614.610073388469</v>
          </cell>
          <cell r="BE17">
            <v>5185.0832</v>
          </cell>
          <cell r="BF17">
            <v>5112.744490000001</v>
          </cell>
          <cell r="BG17">
            <v>5417.1658789191206</v>
          </cell>
          <cell r="BH17">
            <v>5215.6647534956992</v>
          </cell>
          <cell r="BI17">
            <v>5495.6199699999997</v>
          </cell>
          <cell r="BJ17">
            <v>5347.5774500000007</v>
          </cell>
          <cell r="BK17">
            <v>5822.1843901710199</v>
          </cell>
          <cell r="BL17">
            <v>5398.9453198927704</v>
          </cell>
          <cell r="BM17">
            <v>0</v>
          </cell>
          <cell r="BN17">
            <v>0</v>
          </cell>
          <cell r="BO17">
            <v>0</v>
          </cell>
          <cell r="BP17">
            <v>0</v>
          </cell>
          <cell r="BQ17">
            <v>0</v>
          </cell>
          <cell r="BR17">
            <v>0</v>
          </cell>
          <cell r="BS17">
            <v>0</v>
          </cell>
          <cell r="BT17">
            <v>0</v>
          </cell>
        </row>
        <row r="18">
          <cell r="C18">
            <v>12223.24409</v>
          </cell>
          <cell r="D18">
            <v>8486.9383900000012</v>
          </cell>
          <cell r="E18">
            <v>8513.9725584252901</v>
          </cell>
          <cell r="F18">
            <v>10262.860435677218</v>
          </cell>
          <cell r="G18">
            <v>7834.8972900000008</v>
          </cell>
          <cell r="H18">
            <v>7265.9281999999994</v>
          </cell>
          <cell r="I18">
            <v>7119.2445050755196</v>
          </cell>
          <cell r="J18">
            <v>6465.1262059483224</v>
          </cell>
          <cell r="K18">
            <v>7909.9806699999999</v>
          </cell>
          <cell r="L18">
            <v>9255.4661499999984</v>
          </cell>
          <cell r="M18">
            <v>6265.7644665099297</v>
          </cell>
          <cell r="N18">
            <v>7233.6062658438495</v>
          </cell>
          <cell r="O18">
            <v>9180.3184700000002</v>
          </cell>
          <cell r="P18">
            <v>8217.0589499999987</v>
          </cell>
          <cell r="Q18">
            <v>9121.4866234027795</v>
          </cell>
          <cell r="R18">
            <v>7607.1836360716106</v>
          </cell>
          <cell r="S18">
            <v>8025.3167100000001</v>
          </cell>
          <cell r="T18">
            <v>8036.8018499999998</v>
          </cell>
          <cell r="U18">
            <v>9892.5145994170107</v>
          </cell>
          <cell r="V18">
            <v>9994.1585861535204</v>
          </cell>
          <cell r="W18">
            <v>8317.9261200000001</v>
          </cell>
          <cell r="X18">
            <v>9862.0735800000002</v>
          </cell>
          <cell r="Y18">
            <v>16846.796890254584</v>
          </cell>
          <cell r="Z18">
            <v>7320.2423098480895</v>
          </cell>
          <cell r="AD18">
            <v>0</v>
          </cell>
          <cell r="AH18">
            <v>0</v>
          </cell>
          <cell r="AL18">
            <v>0</v>
          </cell>
          <cell r="AP18">
            <v>0</v>
          </cell>
          <cell r="AT18">
            <v>0</v>
          </cell>
          <cell r="AX18">
            <v>0</v>
          </cell>
          <cell r="AZ18">
            <v>53491.683350000007</v>
          </cell>
          <cell r="BA18">
            <v>51124.26711999999</v>
          </cell>
          <cell r="BB18">
            <v>57759.779643085116</v>
          </cell>
          <cell r="BC18">
            <v>48883.177439542611</v>
          </cell>
          <cell r="BE18">
            <v>27968.122050000002</v>
          </cell>
          <cell r="BF18">
            <v>25008.332739999998</v>
          </cell>
          <cell r="BG18">
            <v>21898.98153001074</v>
          </cell>
          <cell r="BH18">
            <v>23961.592907469389</v>
          </cell>
          <cell r="BI18">
            <v>25523.561300000001</v>
          </cell>
          <cell r="BJ18">
            <v>26115.934379999999</v>
          </cell>
          <cell r="BK18">
            <v>35860.798113074372</v>
          </cell>
          <cell r="BL18">
            <v>24921.584532073222</v>
          </cell>
          <cell r="BM18">
            <v>0</v>
          </cell>
          <cell r="BN18">
            <v>0</v>
          </cell>
          <cell r="BO18">
            <v>0</v>
          </cell>
          <cell r="BP18">
            <v>0</v>
          </cell>
          <cell r="BQ18">
            <v>0</v>
          </cell>
          <cell r="BR18">
            <v>0</v>
          </cell>
          <cell r="BS18">
            <v>0</v>
          </cell>
          <cell r="BT18">
            <v>0</v>
          </cell>
        </row>
        <row r="19">
          <cell r="C19">
            <v>2618.9361600000102</v>
          </cell>
          <cell r="D19">
            <v>14888.540429999995</v>
          </cell>
          <cell r="E19">
            <v>913.39863556009709</v>
          </cell>
          <cell r="F19">
            <v>-16582.345937859089</v>
          </cell>
          <cell r="G19">
            <v>9714.9150100000206</v>
          </cell>
          <cell r="H19">
            <v>-1264.6896499999407</v>
          </cell>
          <cell r="I19">
            <v>2527.2087100210501</v>
          </cell>
          <cell r="J19">
            <v>1333.5786147826334</v>
          </cell>
          <cell r="K19">
            <v>13470.32972</v>
          </cell>
          <cell r="L19">
            <v>9170.9102999999395</v>
          </cell>
          <cell r="M19">
            <v>-59.190765492930076</v>
          </cell>
          <cell r="N19">
            <v>20047.969287796699</v>
          </cell>
          <cell r="O19">
            <v>6075.6909399999386</v>
          </cell>
          <cell r="P19">
            <v>-4546.6746199999734</v>
          </cell>
          <cell r="Q19">
            <v>2391.2627266889499</v>
          </cell>
          <cell r="R19">
            <v>4281.4428964272893</v>
          </cell>
          <cell r="S19">
            <v>14346.221009999901</v>
          </cell>
          <cell r="T19">
            <v>13223.169470000099</v>
          </cell>
          <cell r="U19">
            <v>31959.543972798499</v>
          </cell>
          <cell r="V19">
            <v>7484.6973082899794</v>
          </cell>
          <cell r="W19">
            <v>21418.379359999999</v>
          </cell>
          <cell r="X19">
            <v>29757.142719999702</v>
          </cell>
          <cell r="Y19">
            <v>-38496.574797468078</v>
          </cell>
          <cell r="Z19">
            <v>17909.840900579999</v>
          </cell>
          <cell r="AD19">
            <v>0</v>
          </cell>
          <cell r="AH19">
            <v>0</v>
          </cell>
          <cell r="AL19">
            <v>0</v>
          </cell>
          <cell r="AP19">
            <v>0</v>
          </cell>
          <cell r="AT19">
            <v>0</v>
          </cell>
          <cell r="AX19">
            <v>0</v>
          </cell>
          <cell r="AZ19">
            <v>67644.472199999873</v>
          </cell>
          <cell r="BA19">
            <v>61228.398649999828</v>
          </cell>
          <cell r="BB19">
            <v>-764.35151789241354</v>
          </cell>
          <cell r="BC19">
            <v>34475.183070017505</v>
          </cell>
          <cell r="BE19">
            <v>25804.180890000032</v>
          </cell>
          <cell r="BF19">
            <v>22794.761079999997</v>
          </cell>
          <cell r="BG19">
            <v>3381.4165800882174</v>
          </cell>
          <cell r="BH19">
            <v>4799.2019647202433</v>
          </cell>
          <cell r="BI19">
            <v>41840.29130999984</v>
          </cell>
          <cell r="BJ19">
            <v>38433.637569999832</v>
          </cell>
          <cell r="BK19">
            <v>-4145.7680979806319</v>
          </cell>
          <cell r="BL19">
            <v>29675.981105297265</v>
          </cell>
          <cell r="BM19">
            <v>0</v>
          </cell>
          <cell r="BN19">
            <v>0</v>
          </cell>
          <cell r="BO19">
            <v>0</v>
          </cell>
          <cell r="BP19">
            <v>0</v>
          </cell>
          <cell r="BQ19">
            <v>0</v>
          </cell>
          <cell r="BR19">
            <v>0</v>
          </cell>
          <cell r="BS19">
            <v>0</v>
          </cell>
          <cell r="BT19">
            <v>0</v>
          </cell>
        </row>
        <row r="20">
          <cell r="AZ20">
            <v>0</v>
          </cell>
          <cell r="BA20">
            <v>0</v>
          </cell>
          <cell r="BB20">
            <v>0</v>
          </cell>
          <cell r="BC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row>
        <row r="22">
          <cell r="C22">
            <v>-217148.39292000007</v>
          </cell>
          <cell r="D22">
            <v>-193366.5588451454</v>
          </cell>
          <cell r="E22">
            <v>-197287.23437169043</v>
          </cell>
          <cell r="F22">
            <v>-155736.29017120597</v>
          </cell>
          <cell r="G22">
            <v>-204290.64880999984</v>
          </cell>
          <cell r="H22">
            <v>-197526.85815189473</v>
          </cell>
          <cell r="I22">
            <v>-187790.46299163575</v>
          </cell>
          <cell r="J22">
            <v>-143552.98893374199</v>
          </cell>
          <cell r="K22">
            <v>-195931.45406000008</v>
          </cell>
          <cell r="L22">
            <v>-208873.88119212262</v>
          </cell>
          <cell r="M22">
            <v>-190611.47149856974</v>
          </cell>
          <cell r="N22">
            <v>-189426.06329898749</v>
          </cell>
          <cell r="O22">
            <v>-217457.03648076096</v>
          </cell>
          <cell r="P22">
            <v>-206400.65969748516</v>
          </cell>
          <cell r="Q22">
            <v>-183616.74965824626</v>
          </cell>
          <cell r="R22">
            <v>-167487.33612472995</v>
          </cell>
          <cell r="S22">
            <v>-206377.09924871795</v>
          </cell>
          <cell r="T22">
            <v>-212978.25132433997</v>
          </cell>
          <cell r="U22">
            <v>-178663.04698728115</v>
          </cell>
          <cell r="V22">
            <v>-164040.30178927191</v>
          </cell>
          <cell r="W22">
            <v>-216139.29279588314</v>
          </cell>
          <cell r="X22">
            <v>-197186.43670500309</v>
          </cell>
          <cell r="Y22">
            <v>-165880.2409765787</v>
          </cell>
          <cell r="Z22">
            <v>-114879.79894454597</v>
          </cell>
          <cell r="AD22">
            <v>0</v>
          </cell>
          <cell r="AH22">
            <v>0</v>
          </cell>
          <cell r="AL22">
            <v>0</v>
          </cell>
          <cell r="AP22">
            <v>0</v>
          </cell>
          <cell r="AT22">
            <v>0</v>
          </cell>
          <cell r="AX22">
            <v>0</v>
          </cell>
          <cell r="AZ22">
            <v>-1257343.924315362</v>
          </cell>
          <cell r="BA22">
            <v>-1216332.6459159909</v>
          </cell>
          <cell r="BB22">
            <v>-1103849.2064840021</v>
          </cell>
          <cell r="BC22">
            <v>-935122.77926248324</v>
          </cell>
          <cell r="BE22">
            <v>-617370.49579000007</v>
          </cell>
          <cell r="BF22">
            <v>-599767.29818916274</v>
          </cell>
          <cell r="BG22">
            <v>-575689.16886189592</v>
          </cell>
          <cell r="BH22">
            <v>-488715.34240393538</v>
          </cell>
          <cell r="BI22">
            <v>-639973.42852536205</v>
          </cell>
          <cell r="BJ22">
            <v>-616565.34772682819</v>
          </cell>
          <cell r="BK22">
            <v>-528160.03762210615</v>
          </cell>
          <cell r="BL22">
            <v>-446407.43685854779</v>
          </cell>
          <cell r="BM22">
            <v>0</v>
          </cell>
          <cell r="BN22">
            <v>0</v>
          </cell>
          <cell r="BO22">
            <v>0</v>
          </cell>
          <cell r="BP22">
            <v>0</v>
          </cell>
          <cell r="BQ22">
            <v>0</v>
          </cell>
          <cell r="BR22">
            <v>0</v>
          </cell>
          <cell r="BS22">
            <v>0</v>
          </cell>
          <cell r="BT22">
            <v>0</v>
          </cell>
        </row>
        <row r="23">
          <cell r="C23">
            <v>-68585.966089607609</v>
          </cell>
          <cell r="D23">
            <v>-53946.644993732996</v>
          </cell>
          <cell r="E23">
            <v>-51928.382505906906</v>
          </cell>
          <cell r="F23">
            <v>-45230.840414491089</v>
          </cell>
          <cell r="G23">
            <v>-57921.390220003137</v>
          </cell>
          <cell r="H23">
            <v>-56363.688766121239</v>
          </cell>
          <cell r="I23">
            <v>-54715.750664213403</v>
          </cell>
          <cell r="J23">
            <v>-48519.956687926766</v>
          </cell>
          <cell r="K23">
            <v>-67590.684980004808</v>
          </cell>
          <cell r="L23">
            <v>-59639.159857723585</v>
          </cell>
          <cell r="M23">
            <v>-47149.942940864901</v>
          </cell>
          <cell r="N23">
            <v>-45580.683493230703</v>
          </cell>
          <cell r="O23">
            <v>-64252.60313126837</v>
          </cell>
          <cell r="P23">
            <v>-61688.172976640541</v>
          </cell>
          <cell r="Q23">
            <v>-49549.272101421899</v>
          </cell>
          <cell r="R23">
            <v>-50505.5860227995</v>
          </cell>
          <cell r="S23">
            <v>-61466.13317930785</v>
          </cell>
          <cell r="T23">
            <v>-60324.382519473467</v>
          </cell>
          <cell r="U23">
            <v>-47752.311416951903</v>
          </cell>
          <cell r="V23">
            <v>-48297.757783042805</v>
          </cell>
          <cell r="W23">
            <v>-62178.43787581451</v>
          </cell>
          <cell r="X23">
            <v>-55478.28058171727</v>
          </cell>
          <cell r="Y23">
            <v>-48512.455872152095</v>
          </cell>
          <cell r="Z23">
            <v>-48250.246694432899</v>
          </cell>
          <cell r="AD23">
            <v>0</v>
          </cell>
          <cell r="AH23">
            <v>0</v>
          </cell>
          <cell r="AL23">
            <v>0</v>
          </cell>
          <cell r="AP23">
            <v>0</v>
          </cell>
          <cell r="AT23">
            <v>0</v>
          </cell>
          <cell r="AX23">
            <v>0</v>
          </cell>
          <cell r="AZ23">
            <v>-381995.21547600627</v>
          </cell>
          <cell r="BA23">
            <v>-347440.32969540911</v>
          </cell>
          <cell r="BB23">
            <v>-299608.11550151109</v>
          </cell>
          <cell r="BC23">
            <v>-286385.07109592378</v>
          </cell>
          <cell r="BE23">
            <v>-194098.04128961556</v>
          </cell>
          <cell r="BF23">
            <v>-169949.49361757783</v>
          </cell>
          <cell r="BG23">
            <v>-153794.07611098519</v>
          </cell>
          <cell r="BH23">
            <v>-139331.48059564855</v>
          </cell>
          <cell r="BI23">
            <v>-187897.17418639074</v>
          </cell>
          <cell r="BJ23">
            <v>-177490.83607783128</v>
          </cell>
          <cell r="BK23">
            <v>-145814.0393905259</v>
          </cell>
          <cell r="BL23">
            <v>-147053.5905002752</v>
          </cell>
          <cell r="BM23">
            <v>0</v>
          </cell>
          <cell r="BN23">
            <v>0</v>
          </cell>
          <cell r="BO23">
            <v>0</v>
          </cell>
          <cell r="BP23">
            <v>0</v>
          </cell>
          <cell r="BQ23">
            <v>0</v>
          </cell>
          <cell r="BR23">
            <v>0</v>
          </cell>
          <cell r="BS23">
            <v>0</v>
          </cell>
          <cell r="BT23">
            <v>0</v>
          </cell>
        </row>
        <row r="24">
          <cell r="C24">
            <v>-24283.722399999999</v>
          </cell>
          <cell r="D24">
            <v>-17800.90698</v>
          </cell>
          <cell r="E24">
            <v>-17575.922705972102</v>
          </cell>
          <cell r="F24">
            <v>-11877.493863256741</v>
          </cell>
          <cell r="G24">
            <v>-24764.433730000001</v>
          </cell>
          <cell r="H24">
            <v>-18489.07346</v>
          </cell>
          <cell r="I24">
            <v>-17995.321920148737</v>
          </cell>
          <cell r="J24">
            <v>-13264.066616616699</v>
          </cell>
          <cell r="K24">
            <v>-21218.027529999999</v>
          </cell>
          <cell r="L24">
            <v>-16020.5137</v>
          </cell>
          <cell r="M24">
            <v>-13738.717900477819</v>
          </cell>
          <cell r="N24">
            <v>-12645.039138181921</v>
          </cell>
          <cell r="O24">
            <v>-22561.828920000004</v>
          </cell>
          <cell r="P24">
            <v>-18159.642879999989</v>
          </cell>
          <cell r="Q24">
            <v>-15923.901545135301</v>
          </cell>
          <cell r="R24">
            <v>-13491.30205167402</v>
          </cell>
          <cell r="S24">
            <v>-19720.921019999987</v>
          </cell>
          <cell r="T24">
            <v>-17641.140749999988</v>
          </cell>
          <cell r="U24">
            <v>-14252.133512012349</v>
          </cell>
          <cell r="V24">
            <v>-12893.171489214999</v>
          </cell>
          <cell r="W24">
            <v>-19390.940950000011</v>
          </cell>
          <cell r="X24">
            <v>-17981.399920000003</v>
          </cell>
          <cell r="Y24">
            <v>-14832.690852948799</v>
          </cell>
          <cell r="Z24">
            <v>-14693.71140311658</v>
          </cell>
          <cell r="AD24">
            <v>0</v>
          </cell>
          <cell r="AH24">
            <v>0</v>
          </cell>
          <cell r="AL24">
            <v>0</v>
          </cell>
          <cell r="AP24">
            <v>0</v>
          </cell>
          <cell r="AT24">
            <v>0</v>
          </cell>
          <cell r="AX24">
            <v>0</v>
          </cell>
          <cell r="AZ24">
            <v>-131939.87455000001</v>
          </cell>
          <cell r="BA24">
            <v>-106092.67768999998</v>
          </cell>
          <cell r="BB24">
            <v>-94318.688436695113</v>
          </cell>
          <cell r="BC24">
            <v>-78864.784562060959</v>
          </cell>
          <cell r="BE24">
            <v>-70266.18366000001</v>
          </cell>
          <cell r="BF24">
            <v>-52310.494139999995</v>
          </cell>
          <cell r="BG24">
            <v>-49309.962526598654</v>
          </cell>
          <cell r="BH24">
            <v>-37786.599618055363</v>
          </cell>
          <cell r="BI24">
            <v>-61673.690890000005</v>
          </cell>
          <cell r="BJ24">
            <v>-53782.18354999998</v>
          </cell>
          <cell r="BK24">
            <v>-45008.725910096451</v>
          </cell>
          <cell r="BL24">
            <v>-41078.184944005596</v>
          </cell>
          <cell r="BM24">
            <v>0</v>
          </cell>
          <cell r="BN24">
            <v>0</v>
          </cell>
          <cell r="BO24">
            <v>0</v>
          </cell>
          <cell r="BP24">
            <v>0</v>
          </cell>
          <cell r="BQ24">
            <v>0</v>
          </cell>
          <cell r="BR24">
            <v>0</v>
          </cell>
          <cell r="BS24">
            <v>0</v>
          </cell>
          <cell r="BT24">
            <v>0</v>
          </cell>
        </row>
        <row r="25">
          <cell r="C25">
            <v>-3415.0806986785597</v>
          </cell>
          <cell r="D25">
            <v>-3464.3771387320203</v>
          </cell>
          <cell r="E25">
            <v>-7983.4906141189895</v>
          </cell>
          <cell r="F25">
            <v>-2267.438990535155</v>
          </cell>
          <cell r="G25">
            <v>-3420.0164655835097</v>
          </cell>
          <cell r="H25">
            <v>-3175.5221944561599</v>
          </cell>
          <cell r="I25">
            <v>-3728.1795815990399</v>
          </cell>
          <cell r="J25">
            <v>-2563.782101212109</v>
          </cell>
          <cell r="K25">
            <v>-3790.5042862314808</v>
          </cell>
          <cell r="L25">
            <v>-3369.2329091330698</v>
          </cell>
          <cell r="M25">
            <v>-3562.72636821695</v>
          </cell>
          <cell r="N25">
            <v>-2571.3796616064701</v>
          </cell>
          <cell r="O25">
            <v>-3788.8888984279702</v>
          </cell>
          <cell r="P25">
            <v>-3755.8153712452013</v>
          </cell>
          <cell r="Q25">
            <v>-3234.9612818124501</v>
          </cell>
          <cell r="R25">
            <v>-2506.64842852834</v>
          </cell>
          <cell r="S25">
            <v>-3333.6963027817187</v>
          </cell>
          <cell r="T25">
            <v>-3566.6652348153489</v>
          </cell>
          <cell r="U25">
            <v>-3202.6384524861101</v>
          </cell>
          <cell r="V25">
            <v>-2620.5747808897204</v>
          </cell>
          <cell r="W25">
            <v>-3371.5108856417919</v>
          </cell>
          <cell r="X25">
            <v>-3999.96471928651</v>
          </cell>
          <cell r="Y25">
            <v>-3158.5999058637399</v>
          </cell>
          <cell r="Z25">
            <v>-3225.8650416584501</v>
          </cell>
          <cell r="AD25">
            <v>0</v>
          </cell>
          <cell r="AH25">
            <v>0</v>
          </cell>
          <cell r="AL25">
            <v>0</v>
          </cell>
          <cell r="AP25">
            <v>0</v>
          </cell>
          <cell r="AT25">
            <v>0</v>
          </cell>
          <cell r="AX25">
            <v>0</v>
          </cell>
          <cell r="AZ25">
            <v>-21119.697537345033</v>
          </cell>
          <cell r="BA25">
            <v>-21331.577567668308</v>
          </cell>
          <cell r="BB25">
            <v>-24870.596204097281</v>
          </cell>
          <cell r="BC25">
            <v>-15755.689004430245</v>
          </cell>
          <cell r="BE25">
            <v>-10625.60145049355</v>
          </cell>
          <cell r="BF25">
            <v>-10009.13224232125</v>
          </cell>
          <cell r="BG25">
            <v>-15274.396563934981</v>
          </cell>
          <cell r="BH25">
            <v>-7402.600753353734</v>
          </cell>
          <cell r="BI25">
            <v>-10494.096086851481</v>
          </cell>
          <cell r="BJ25">
            <v>-11322.44532534706</v>
          </cell>
          <cell r="BK25">
            <v>-9596.1996401623001</v>
          </cell>
          <cell r="BL25">
            <v>-8353.0882510765096</v>
          </cell>
          <cell r="BM25">
            <v>0</v>
          </cell>
          <cell r="BN25">
            <v>0</v>
          </cell>
          <cell r="BO25">
            <v>0</v>
          </cell>
          <cell r="BP25">
            <v>0</v>
          </cell>
          <cell r="BQ25">
            <v>0</v>
          </cell>
          <cell r="BR25">
            <v>0</v>
          </cell>
          <cell r="BS25">
            <v>0</v>
          </cell>
          <cell r="BT25">
            <v>0</v>
          </cell>
        </row>
        <row r="26">
          <cell r="C26">
            <v>-26840.4067321603</v>
          </cell>
          <cell r="D26">
            <v>-26114.052209541998</v>
          </cell>
          <cell r="E26">
            <v>-26272.431447708001</v>
          </cell>
          <cell r="F26">
            <v>-19776.562097558028</v>
          </cell>
          <cell r="G26">
            <v>-25253.884191137702</v>
          </cell>
          <cell r="H26">
            <v>-25877.016721997501</v>
          </cell>
          <cell r="I26">
            <v>-24668.261082382898</v>
          </cell>
          <cell r="J26">
            <v>-22587.662938415287</v>
          </cell>
          <cell r="K26">
            <v>-29027.3528151467</v>
          </cell>
          <cell r="L26">
            <v>-26654.370533723199</v>
          </cell>
          <cell r="M26">
            <v>-25273.520741276301</v>
          </cell>
          <cell r="N26">
            <v>-23447.087782599901</v>
          </cell>
          <cell r="O26">
            <v>-29113.7989795475</v>
          </cell>
          <cell r="P26">
            <v>-27950.7355071651</v>
          </cell>
          <cell r="Q26">
            <v>-24959.854588659902</v>
          </cell>
          <cell r="R26">
            <v>-23067.745037980003</v>
          </cell>
          <cell r="S26">
            <v>-27721.858978716602</v>
          </cell>
          <cell r="T26">
            <v>-28448.651063915098</v>
          </cell>
          <cell r="U26">
            <v>-25558.764405926901</v>
          </cell>
          <cell r="V26">
            <v>-23349.518122967602</v>
          </cell>
          <cell r="W26">
            <v>-27099.645891029402</v>
          </cell>
          <cell r="X26">
            <v>-28446.778239646799</v>
          </cell>
          <cell r="Y26">
            <v>-25056.380333891</v>
          </cell>
          <cell r="Z26">
            <v>-26308.720605576298</v>
          </cell>
          <cell r="AD26">
            <v>0</v>
          </cell>
          <cell r="AH26">
            <v>0</v>
          </cell>
          <cell r="AL26">
            <v>0</v>
          </cell>
          <cell r="AP26">
            <v>0</v>
          </cell>
          <cell r="AT26">
            <v>0</v>
          </cell>
          <cell r="AX26">
            <v>0</v>
          </cell>
          <cell r="AZ26">
            <v>-165056.94758773822</v>
          </cell>
          <cell r="BA26">
            <v>-163491.6042759897</v>
          </cell>
          <cell r="BB26">
            <v>-151789.21259984499</v>
          </cell>
          <cell r="BC26">
            <v>-138537.29658509712</v>
          </cell>
          <cell r="BE26">
            <v>-81121.643738444705</v>
          </cell>
          <cell r="BF26">
            <v>-78645.439465262694</v>
          </cell>
          <cell r="BG26">
            <v>-76214.213271367204</v>
          </cell>
          <cell r="BH26">
            <v>-65811.31281857322</v>
          </cell>
          <cell r="BI26">
            <v>-83935.303849293501</v>
          </cell>
          <cell r="BJ26">
            <v>-84846.164810727001</v>
          </cell>
          <cell r="BK26">
            <v>-75574.999328477803</v>
          </cell>
          <cell r="BL26">
            <v>-72725.983766523903</v>
          </cell>
          <cell r="BM26">
            <v>0</v>
          </cell>
          <cell r="BN26">
            <v>0</v>
          </cell>
          <cell r="BO26">
            <v>0</v>
          </cell>
          <cell r="BP26">
            <v>0</v>
          </cell>
          <cell r="BQ26">
            <v>0</v>
          </cell>
          <cell r="BR26">
            <v>0</v>
          </cell>
          <cell r="BS26">
            <v>0</v>
          </cell>
          <cell r="BT26">
            <v>0</v>
          </cell>
        </row>
        <row r="27">
          <cell r="C27">
            <v>-43179.724580641101</v>
          </cell>
          <cell r="D27">
            <v>-44030.621614746895</v>
          </cell>
          <cell r="E27">
            <v>-45552.5240216616</v>
          </cell>
          <cell r="F27">
            <v>-33292.405048019347</v>
          </cell>
          <cell r="G27">
            <v>-41045.5210809989</v>
          </cell>
          <cell r="H27">
            <v>-42434.388852936296</v>
          </cell>
          <cell r="I27">
            <v>-41696.2055372553</v>
          </cell>
          <cell r="J27">
            <v>-36980.16662010966</v>
          </cell>
          <cell r="K27">
            <v>-46267.8277108935</v>
          </cell>
          <cell r="L27">
            <v>-44602.425110676006</v>
          </cell>
          <cell r="M27">
            <v>-42169.572602774904</v>
          </cell>
          <cell r="N27">
            <v>-37019.645097979796</v>
          </cell>
          <cell r="O27">
            <v>-46012.795427664401</v>
          </cell>
          <cell r="P27">
            <v>-45129.089585941598</v>
          </cell>
          <cell r="Q27">
            <v>-41746.022268902896</v>
          </cell>
          <cell r="R27">
            <v>-36982.134132159801</v>
          </cell>
          <cell r="S27">
            <v>-43625.742501904206</v>
          </cell>
          <cell r="T27">
            <v>-46877.330456952899</v>
          </cell>
          <cell r="U27">
            <v>-41778.803779065602</v>
          </cell>
          <cell r="V27">
            <v>-36012.267106627303</v>
          </cell>
          <cell r="W27">
            <v>-42735.877823224</v>
          </cell>
          <cell r="X27">
            <v>-46325.763163818403</v>
          </cell>
          <cell r="Y27">
            <v>-42380.198051856802</v>
          </cell>
          <cell r="Z27">
            <v>-39345.894175825</v>
          </cell>
          <cell r="AD27">
            <v>0</v>
          </cell>
          <cell r="AH27">
            <v>0</v>
          </cell>
          <cell r="AL27">
            <v>0</v>
          </cell>
          <cell r="AP27">
            <v>0</v>
          </cell>
          <cell r="AT27">
            <v>0</v>
          </cell>
          <cell r="AX27">
            <v>0</v>
          </cell>
          <cell r="AZ27">
            <v>-262867.4891253261</v>
          </cell>
          <cell r="BA27">
            <v>-269399.61878507212</v>
          </cell>
          <cell r="BB27">
            <v>-255323.32626151713</v>
          </cell>
          <cell r="BC27">
            <v>-219632.51218072092</v>
          </cell>
          <cell r="BE27">
            <v>-130493.0733725335</v>
          </cell>
          <cell r="BF27">
            <v>-131067.4355783592</v>
          </cell>
          <cell r="BG27">
            <v>-129418.30216169181</v>
          </cell>
          <cell r="BH27">
            <v>-107292.2167661088</v>
          </cell>
          <cell r="BI27">
            <v>-132374.41575279261</v>
          </cell>
          <cell r="BJ27">
            <v>-138332.18320671289</v>
          </cell>
          <cell r="BK27">
            <v>-125905.0240998253</v>
          </cell>
          <cell r="BL27">
            <v>-112340.2954146121</v>
          </cell>
          <cell r="BM27">
            <v>0</v>
          </cell>
          <cell r="BN27">
            <v>0</v>
          </cell>
          <cell r="BO27">
            <v>0</v>
          </cell>
          <cell r="BP27">
            <v>0</v>
          </cell>
          <cell r="BQ27">
            <v>0</v>
          </cell>
          <cell r="BR27">
            <v>0</v>
          </cell>
          <cell r="BS27">
            <v>0</v>
          </cell>
          <cell r="BT27">
            <v>0</v>
          </cell>
        </row>
        <row r="28">
          <cell r="C28">
            <v>-48392.059371431133</v>
          </cell>
          <cell r="D28">
            <v>-45797.936488998341</v>
          </cell>
          <cell r="E28">
            <v>-44752.334492698443</v>
          </cell>
          <cell r="F28">
            <v>-40883.303839697423</v>
          </cell>
          <cell r="G28">
            <v>-49702.301760587136</v>
          </cell>
          <cell r="H28">
            <v>-49072.98118141279</v>
          </cell>
          <cell r="I28">
            <v>-42581.963991861368</v>
          </cell>
          <cell r="J28">
            <v>-17790.828758240605</v>
          </cell>
          <cell r="K28">
            <v>-25723.705555116027</v>
          </cell>
          <cell r="L28">
            <v>-51862.425645783384</v>
          </cell>
          <cell r="M28">
            <v>-54679.393262113146</v>
          </cell>
          <cell r="N28">
            <v>-65551.519565489711</v>
          </cell>
          <cell r="O28">
            <v>-49405.321750209623</v>
          </cell>
          <cell r="P28">
            <v>-47285.188196449759</v>
          </cell>
          <cell r="Q28">
            <v>-44529.114402346029</v>
          </cell>
          <cell r="R28">
            <v>-38642.132435749598</v>
          </cell>
          <cell r="S28">
            <v>-48405.607744895315</v>
          </cell>
          <cell r="T28">
            <v>-50930.453204214871</v>
          </cell>
          <cell r="U28">
            <v>-43297.365977917885</v>
          </cell>
          <cell r="V28">
            <v>-38309.573172891913</v>
          </cell>
          <cell r="W28">
            <v>-49932.148262759787</v>
          </cell>
          <cell r="X28">
            <v>-41118.992151910359</v>
          </cell>
          <cell r="Y28">
            <v>-28961.452772717097</v>
          </cell>
          <cell r="Z28">
            <v>18975.646382932835</v>
          </cell>
          <cell r="AD28">
            <v>0</v>
          </cell>
          <cell r="AH28">
            <v>0</v>
          </cell>
          <cell r="AL28">
            <v>0</v>
          </cell>
          <cell r="AP28">
            <v>0</v>
          </cell>
          <cell r="AT28">
            <v>0</v>
          </cell>
          <cell r="AX28">
            <v>0</v>
          </cell>
          <cell r="AZ28">
            <v>-271561.14444499905</v>
          </cell>
          <cell r="BA28">
            <v>-286067.9768687695</v>
          </cell>
          <cell r="BB28">
            <v>-258801.62489965398</v>
          </cell>
          <cell r="BC28">
            <v>-182201.71138913641</v>
          </cell>
          <cell r="BE28">
            <v>-123818.0666871343</v>
          </cell>
          <cell r="BF28">
            <v>-146733.34331619451</v>
          </cell>
          <cell r="BG28">
            <v>-142013.69174667296</v>
          </cell>
          <cell r="BH28">
            <v>-124225.65216342773</v>
          </cell>
          <cell r="BI28">
            <v>-147743.07775786472</v>
          </cell>
          <cell r="BJ28">
            <v>-139334.63355257499</v>
          </cell>
          <cell r="BK28">
            <v>-116787.933152981</v>
          </cell>
          <cell r="BL28">
            <v>-57976.059225708676</v>
          </cell>
          <cell r="BM28">
            <v>0</v>
          </cell>
          <cell r="BN28">
            <v>0</v>
          </cell>
          <cell r="BO28">
            <v>0</v>
          </cell>
          <cell r="BP28">
            <v>0</v>
          </cell>
          <cell r="BQ28">
            <v>0</v>
          </cell>
          <cell r="BR28">
            <v>0</v>
          </cell>
          <cell r="BS28">
            <v>0</v>
          </cell>
          <cell r="BT28">
            <v>0</v>
          </cell>
        </row>
        <row r="29">
          <cell r="C29">
            <v>-2408.1319574813801</v>
          </cell>
          <cell r="D29">
            <v>-2167.9193493931771</v>
          </cell>
          <cell r="E29">
            <v>-3222.148583624401</v>
          </cell>
          <cell r="F29">
            <v>-2408.2459176481971</v>
          </cell>
          <cell r="G29">
            <v>-2139.5175116894652</v>
          </cell>
          <cell r="H29">
            <v>-2068.3311449707689</v>
          </cell>
          <cell r="I29">
            <v>-2404.7802141749671</v>
          </cell>
          <cell r="J29">
            <v>-1846.5252112208307</v>
          </cell>
          <cell r="K29">
            <v>-2270.5984026075412</v>
          </cell>
          <cell r="L29">
            <v>-6678.471065083394</v>
          </cell>
          <cell r="M29">
            <v>-4037.597682845691</v>
          </cell>
          <cell r="N29">
            <v>-2610.7085598989811</v>
          </cell>
          <cell r="O29">
            <v>-2278.7881536430768</v>
          </cell>
          <cell r="P29">
            <v>-2377.6270900429618</v>
          </cell>
          <cell r="Q29">
            <v>-3673.6234699677925</v>
          </cell>
          <cell r="R29">
            <v>-2291.7880158386802</v>
          </cell>
          <cell r="S29">
            <v>-2059.978711112261</v>
          </cell>
          <cell r="T29">
            <v>-5141.5403649682848</v>
          </cell>
          <cell r="U29">
            <v>-2821.0294429204209</v>
          </cell>
          <cell r="V29">
            <v>-2557.4393336375665</v>
          </cell>
          <cell r="W29">
            <v>-11404.589657413655</v>
          </cell>
          <cell r="X29">
            <v>-3786.6767686237545</v>
          </cell>
          <cell r="Y29">
            <v>-2978.4631871491447</v>
          </cell>
          <cell r="Z29">
            <v>-2031.007406869584</v>
          </cell>
          <cell r="AD29">
            <v>0</v>
          </cell>
          <cell r="AH29">
            <v>0</v>
          </cell>
          <cell r="AL29">
            <v>0</v>
          </cell>
          <cell r="AP29">
            <v>0</v>
          </cell>
          <cell r="AT29">
            <v>0</v>
          </cell>
          <cell r="AX29">
            <v>0</v>
          </cell>
          <cell r="AZ29">
            <v>-22561.604393947378</v>
          </cell>
          <cell r="BA29">
            <v>-22220.56578308234</v>
          </cell>
          <cell r="BB29">
            <v>-19137.642580682419</v>
          </cell>
          <cell r="BC29">
            <v>-13745.714445113841</v>
          </cell>
          <cell r="BE29">
            <v>-6818.2478717783861</v>
          </cell>
          <cell r="BF29">
            <v>-10914.72155944734</v>
          </cell>
          <cell r="BG29">
            <v>-9664.5264806450596</v>
          </cell>
          <cell r="BH29">
            <v>-6865.4796887680095</v>
          </cell>
          <cell r="BI29">
            <v>-15743.356522168993</v>
          </cell>
          <cell r="BJ29">
            <v>-11305.844223635002</v>
          </cell>
          <cell r="BK29">
            <v>-9473.1161000373577</v>
          </cell>
          <cell r="BL29">
            <v>-6880.2347563458306</v>
          </cell>
          <cell r="BM29">
            <v>0</v>
          </cell>
          <cell r="BN29">
            <v>0</v>
          </cell>
          <cell r="BO29">
            <v>0</v>
          </cell>
          <cell r="BP29">
            <v>0</v>
          </cell>
          <cell r="BQ29">
            <v>0</v>
          </cell>
          <cell r="BR29">
            <v>0</v>
          </cell>
          <cell r="BS29">
            <v>0</v>
          </cell>
          <cell r="BT29">
            <v>0</v>
          </cell>
        </row>
        <row r="30">
          <cell r="C30">
            <v>-43.301089999999995</v>
          </cell>
          <cell r="D30">
            <v>-44.100070000000002</v>
          </cell>
          <cell r="E30">
            <v>0</v>
          </cell>
          <cell r="F30">
            <v>0</v>
          </cell>
          <cell r="G30">
            <v>-43.583849999999998</v>
          </cell>
          <cell r="H30">
            <v>-45.855830000000005</v>
          </cell>
          <cell r="I30">
            <v>0</v>
          </cell>
          <cell r="J30">
            <v>0</v>
          </cell>
          <cell r="K30">
            <v>-42.752780000000001</v>
          </cell>
          <cell r="L30">
            <v>-47.28237</v>
          </cell>
          <cell r="M30">
            <v>0</v>
          </cell>
          <cell r="N30">
            <v>0</v>
          </cell>
          <cell r="O30">
            <v>-43.011220000000002</v>
          </cell>
          <cell r="P30">
            <v>-54.388089999999998</v>
          </cell>
          <cell r="Q30">
            <v>0</v>
          </cell>
          <cell r="R30">
            <v>0</v>
          </cell>
          <cell r="S30">
            <v>-43.160809999999998</v>
          </cell>
          <cell r="T30">
            <v>-48.087730000000001</v>
          </cell>
          <cell r="U30">
            <v>0</v>
          </cell>
          <cell r="V30">
            <v>0</v>
          </cell>
          <cell r="W30">
            <v>-26.141449999999999</v>
          </cell>
          <cell r="X30">
            <v>-48.581160000000004</v>
          </cell>
          <cell r="Y30">
            <v>0</v>
          </cell>
          <cell r="Z30">
            <v>0</v>
          </cell>
          <cell r="AD30">
            <v>0</v>
          </cell>
          <cell r="AH30">
            <v>0</v>
          </cell>
          <cell r="AL30">
            <v>0</v>
          </cell>
          <cell r="AP30">
            <v>0</v>
          </cell>
          <cell r="AT30">
            <v>0</v>
          </cell>
          <cell r="AX30">
            <v>0</v>
          </cell>
          <cell r="AZ30">
            <v>-241.9512</v>
          </cell>
          <cell r="BA30">
            <v>-288.29525000000001</v>
          </cell>
          <cell r="BB30">
            <v>0</v>
          </cell>
          <cell r="BC30">
            <v>0</v>
          </cell>
          <cell r="BE30">
            <v>-129.63772</v>
          </cell>
          <cell r="BF30">
            <v>-137.23827</v>
          </cell>
          <cell r="BG30">
            <v>0</v>
          </cell>
          <cell r="BH30">
            <v>0</v>
          </cell>
          <cell r="BI30">
            <v>-112.31348</v>
          </cell>
          <cell r="BJ30">
            <v>-151.05698000000001</v>
          </cell>
          <cell r="BK30">
            <v>0</v>
          </cell>
          <cell r="BL30">
            <v>0</v>
          </cell>
          <cell r="BM30">
            <v>0</v>
          </cell>
          <cell r="BN30">
            <v>0</v>
          </cell>
          <cell r="BO30">
            <v>0</v>
          </cell>
          <cell r="BP30">
            <v>0</v>
          </cell>
          <cell r="BQ30">
            <v>0</v>
          </cell>
          <cell r="BR30">
            <v>0</v>
          </cell>
          <cell r="BS30">
            <v>0</v>
          </cell>
          <cell r="BT30">
            <v>0</v>
          </cell>
        </row>
        <row r="31">
          <cell r="C31">
            <v>-428172.94465999998</v>
          </cell>
          <cell r="D31">
            <v>-380798.72500999999</v>
          </cell>
          <cell r="E31">
            <v>-272920.43345111504</v>
          </cell>
          <cell r="F31">
            <v>-167485.86566704939</v>
          </cell>
          <cell r="G31">
            <v>-399005.22842</v>
          </cell>
          <cell r="H31">
            <v>-329275.74792999995</v>
          </cell>
          <cell r="I31">
            <v>-229873.89271698799</v>
          </cell>
          <cell r="J31">
            <v>-141943.09616204369</v>
          </cell>
          <cell r="K31">
            <v>-417976.55962000001</v>
          </cell>
          <cell r="L31">
            <v>-370109.81823999999</v>
          </cell>
          <cell r="M31">
            <v>-241270.11382170999</v>
          </cell>
          <cell r="N31">
            <v>-152004.029698509</v>
          </cell>
          <cell r="O31">
            <v>-367567.64459000004</v>
          </cell>
          <cell r="P31">
            <v>-348145.41155000002</v>
          </cell>
          <cell r="Q31">
            <v>-215635.50597258899</v>
          </cell>
          <cell r="R31">
            <v>-144310.52656074899</v>
          </cell>
          <cell r="S31">
            <v>-342332.49484000006</v>
          </cell>
          <cell r="T31">
            <v>-347977.71658000007</v>
          </cell>
          <cell r="U31">
            <v>-232667.89257589</v>
          </cell>
          <cell r="V31">
            <v>-152675.94295219201</v>
          </cell>
          <cell r="W31">
            <v>-317696.15294999996</v>
          </cell>
          <cell r="X31">
            <v>-330977.22516000003</v>
          </cell>
          <cell r="Y31">
            <v>-226668.801590224</v>
          </cell>
          <cell r="Z31">
            <v>-171017.20148807601</v>
          </cell>
          <cell r="AD31">
            <v>0</v>
          </cell>
          <cell r="AH31">
            <v>0</v>
          </cell>
          <cell r="AL31">
            <v>0</v>
          </cell>
          <cell r="AP31">
            <v>0</v>
          </cell>
          <cell r="AT31">
            <v>0</v>
          </cell>
          <cell r="AX31">
            <v>0</v>
          </cell>
          <cell r="AZ31">
            <v>-2272751.0250800001</v>
          </cell>
          <cell r="BA31">
            <v>-2107284.6444700002</v>
          </cell>
          <cell r="BB31">
            <v>-1419036.6401285161</v>
          </cell>
          <cell r="BC31">
            <v>-929436.66252861905</v>
          </cell>
          <cell r="BE31">
            <v>-1245154.7327000001</v>
          </cell>
          <cell r="BF31">
            <v>-1080184.2911799999</v>
          </cell>
          <cell r="BG31">
            <v>-744064.43998981302</v>
          </cell>
          <cell r="BH31">
            <v>-461432.99152760208</v>
          </cell>
          <cell r="BI31">
            <v>-1027596.29238</v>
          </cell>
          <cell r="BJ31">
            <v>-1027100.3532900001</v>
          </cell>
          <cell r="BK31">
            <v>-674972.20013870299</v>
          </cell>
          <cell r="BL31">
            <v>-468003.67100101698</v>
          </cell>
          <cell r="BM31">
            <v>0</v>
          </cell>
          <cell r="BN31">
            <v>0</v>
          </cell>
          <cell r="BO31">
            <v>0</v>
          </cell>
          <cell r="BP31">
            <v>0</v>
          </cell>
          <cell r="BQ31">
            <v>0</v>
          </cell>
          <cell r="BR31">
            <v>0</v>
          </cell>
          <cell r="BS31">
            <v>0</v>
          </cell>
          <cell r="BT31">
            <v>0</v>
          </cell>
        </row>
        <row r="32">
          <cell r="C32">
            <v>-426012.93465999997</v>
          </cell>
          <cell r="D32">
            <v>-381024.08864999999</v>
          </cell>
          <cell r="E32">
            <v>-234667.49255111499</v>
          </cell>
          <cell r="F32">
            <v>-155999.93166704942</v>
          </cell>
          <cell r="G32">
            <v>-396979.25242000003</v>
          </cell>
          <cell r="H32">
            <v>-330564.79220999999</v>
          </cell>
          <cell r="I32">
            <v>-198950.98381698798</v>
          </cell>
          <cell r="J32">
            <v>-131633.0921620437</v>
          </cell>
          <cell r="K32">
            <v>-416065.51462000003</v>
          </cell>
          <cell r="L32">
            <v>-369120.59705000004</v>
          </cell>
          <cell r="M32">
            <v>-206966.28652171002</v>
          </cell>
          <cell r="N32">
            <v>-145045.05169850902</v>
          </cell>
          <cell r="O32">
            <v>-367106.84459000005</v>
          </cell>
          <cell r="P32">
            <v>-347999.24054999999</v>
          </cell>
          <cell r="Q32">
            <v>-201980.21837258901</v>
          </cell>
          <cell r="R32">
            <v>-142909.30116074899</v>
          </cell>
          <cell r="S32">
            <v>-341871.69484000001</v>
          </cell>
          <cell r="T32">
            <v>-347171.14158000005</v>
          </cell>
          <cell r="U32">
            <v>-221492.98242588999</v>
          </cell>
          <cell r="V32">
            <v>-152175.26955219201</v>
          </cell>
          <cell r="W32">
            <v>-319171.30285000004</v>
          </cell>
          <cell r="X32">
            <v>-330751.95616</v>
          </cell>
          <cell r="Y32">
            <v>-211255.14704022399</v>
          </cell>
          <cell r="Z32">
            <v>-170393.301088076</v>
          </cell>
          <cell r="AD32">
            <v>0</v>
          </cell>
          <cell r="AH32">
            <v>0</v>
          </cell>
          <cell r="AL32">
            <v>0</v>
          </cell>
          <cell r="AP32">
            <v>0</v>
          </cell>
          <cell r="AT32">
            <v>0</v>
          </cell>
          <cell r="AX32">
            <v>0</v>
          </cell>
          <cell r="AZ32">
            <v>-2267207.5439800001</v>
          </cell>
          <cell r="BA32">
            <v>-2106631.8161999998</v>
          </cell>
          <cell r="BB32">
            <v>-1275313.1107285158</v>
          </cell>
          <cell r="BC32">
            <v>-898155.94732861908</v>
          </cell>
          <cell r="BE32">
            <v>-1239057.7017000001</v>
          </cell>
          <cell r="BF32">
            <v>-1080709.4779099999</v>
          </cell>
          <cell r="BG32">
            <v>-640584.76288981293</v>
          </cell>
          <cell r="BH32">
            <v>-432678.07552760211</v>
          </cell>
          <cell r="BI32">
            <v>-1028149.8422800002</v>
          </cell>
          <cell r="BJ32">
            <v>-1025922.3382900001</v>
          </cell>
          <cell r="BK32">
            <v>-634728.34783870308</v>
          </cell>
          <cell r="BL32">
            <v>-465477.87180101697</v>
          </cell>
          <cell r="BM32">
            <v>0</v>
          </cell>
          <cell r="BN32">
            <v>0</v>
          </cell>
          <cell r="BO32">
            <v>0</v>
          </cell>
          <cell r="BP32">
            <v>0</v>
          </cell>
          <cell r="BQ32">
            <v>0</v>
          </cell>
          <cell r="BR32">
            <v>0</v>
          </cell>
          <cell r="BS32">
            <v>0</v>
          </cell>
          <cell r="BT32">
            <v>0</v>
          </cell>
        </row>
        <row r="33">
          <cell r="C33">
            <v>-2160.0100000000002</v>
          </cell>
          <cell r="D33">
            <v>225.36364</v>
          </cell>
          <cell r="E33">
            <v>-38252.940900000001</v>
          </cell>
          <cell r="F33">
            <v>-11485.933999999999</v>
          </cell>
          <cell r="G33">
            <v>-2025.9760000000001</v>
          </cell>
          <cell r="H33">
            <v>1289.0442800000001</v>
          </cell>
          <cell r="I33">
            <v>-30922.908899999999</v>
          </cell>
          <cell r="J33">
            <v>-10310.004000000001</v>
          </cell>
          <cell r="K33">
            <v>-1911.0450000000001</v>
          </cell>
          <cell r="L33">
            <v>-989.22118999999998</v>
          </cell>
          <cell r="M33">
            <v>-34303.827299999997</v>
          </cell>
          <cell r="N33">
            <v>-6958.9780000000001</v>
          </cell>
          <cell r="O33">
            <v>-460.8</v>
          </cell>
          <cell r="P33">
            <v>-146.17099999999999</v>
          </cell>
          <cell r="Q33">
            <v>-13655.2876</v>
          </cell>
          <cell r="R33">
            <v>-1401.2253999999998</v>
          </cell>
          <cell r="S33">
            <v>-460.8</v>
          </cell>
          <cell r="T33">
            <v>-806.57500000000005</v>
          </cell>
          <cell r="U33">
            <v>-11174.91015</v>
          </cell>
          <cell r="V33">
            <v>-500.67340000000002</v>
          </cell>
          <cell r="W33">
            <v>1475.1498999999999</v>
          </cell>
          <cell r="X33">
            <v>-225.26900000000001</v>
          </cell>
          <cell r="Y33">
            <v>-15413.654550000001</v>
          </cell>
          <cell r="Z33">
            <v>-623.90039999999999</v>
          </cell>
          <cell r="AD33">
            <v>0</v>
          </cell>
          <cell r="AH33">
            <v>0</v>
          </cell>
          <cell r="AL33">
            <v>0</v>
          </cell>
          <cell r="AP33">
            <v>0</v>
          </cell>
          <cell r="AT33">
            <v>0</v>
          </cell>
          <cell r="AX33">
            <v>0</v>
          </cell>
          <cell r="AZ33">
            <v>-5543.4811000000009</v>
          </cell>
          <cell r="BA33">
            <v>-652.82826999999997</v>
          </cell>
          <cell r="BB33">
            <v>-143723.5294</v>
          </cell>
          <cell r="BC33">
            <v>-31280.715199999999</v>
          </cell>
          <cell r="BE33">
            <v>-6097.0310000000009</v>
          </cell>
          <cell r="BF33">
            <v>525.18673000000013</v>
          </cell>
          <cell r="BG33">
            <v>-103479.6771</v>
          </cell>
          <cell r="BH33">
            <v>-28754.916000000001</v>
          </cell>
          <cell r="BI33">
            <v>553.54989999999987</v>
          </cell>
          <cell r="BJ33">
            <v>-1178.0150000000001</v>
          </cell>
          <cell r="BK33">
            <v>-40243.852299999999</v>
          </cell>
          <cell r="BL33">
            <v>-2525.7991999999999</v>
          </cell>
          <cell r="BM33">
            <v>0</v>
          </cell>
          <cell r="BN33">
            <v>0</v>
          </cell>
          <cell r="BO33">
            <v>0</v>
          </cell>
          <cell r="BP33">
            <v>0</v>
          </cell>
          <cell r="BQ33">
            <v>0</v>
          </cell>
          <cell r="BR33">
            <v>0</v>
          </cell>
          <cell r="BS33">
            <v>0</v>
          </cell>
          <cell r="BT33">
            <v>0</v>
          </cell>
        </row>
        <row r="34">
          <cell r="C34">
            <v>-30418.611510000002</v>
          </cell>
          <cell r="D34">
            <v>-37341.302530000001</v>
          </cell>
          <cell r="E34">
            <v>-29437.642036622299</v>
          </cell>
          <cell r="F34">
            <v>-21564.577945807072</v>
          </cell>
          <cell r="G34">
            <v>-22909.435969999999</v>
          </cell>
          <cell r="H34">
            <v>-32068.988429999998</v>
          </cell>
          <cell r="I34">
            <v>-27357.838106509069</v>
          </cell>
          <cell r="J34">
            <v>-23875.446047803231</v>
          </cell>
          <cell r="K34">
            <v>-36860.774339999996</v>
          </cell>
          <cell r="L34">
            <v>-36129.996500000001</v>
          </cell>
          <cell r="M34">
            <v>-25767.998192401068</v>
          </cell>
          <cell r="N34">
            <v>-21188.670920004941</v>
          </cell>
          <cell r="O34">
            <v>-30721.542860000001</v>
          </cell>
          <cell r="P34">
            <v>-34314.636180000001</v>
          </cell>
          <cell r="Q34">
            <v>-24666.542192828623</v>
          </cell>
          <cell r="R34">
            <v>-20327.447262248337</v>
          </cell>
          <cell r="S34">
            <v>-27431.594560000009</v>
          </cell>
          <cell r="T34">
            <v>-35973.041609999993</v>
          </cell>
          <cell r="U34">
            <v>-26697.302168163049</v>
          </cell>
          <cell r="V34">
            <v>-20748.309784800611</v>
          </cell>
          <cell r="W34">
            <v>-31090.949059999999</v>
          </cell>
          <cell r="X34">
            <v>-32803.33655</v>
          </cell>
          <cell r="Y34">
            <v>-20155.807562145688</v>
          </cell>
          <cell r="Z34">
            <v>-19481.06524105306</v>
          </cell>
          <cell r="AD34">
            <v>0</v>
          </cell>
          <cell r="AH34">
            <v>0</v>
          </cell>
          <cell r="AL34">
            <v>0</v>
          </cell>
          <cell r="AP34">
            <v>0</v>
          </cell>
          <cell r="AT34">
            <v>0</v>
          </cell>
          <cell r="AX34">
            <v>0</v>
          </cell>
          <cell r="AZ34">
            <v>-179432.90830000001</v>
          </cell>
          <cell r="BA34">
            <v>-208631.30180000002</v>
          </cell>
          <cell r="BB34">
            <v>-154083.13025866979</v>
          </cell>
          <cell r="BC34">
            <v>-127185.51720171726</v>
          </cell>
          <cell r="BE34">
            <v>-90188.821820000012</v>
          </cell>
          <cell r="BF34">
            <v>-105540.28745999999</v>
          </cell>
          <cell r="BG34">
            <v>-82563.478335532433</v>
          </cell>
          <cell r="BH34">
            <v>-66628.69491361524</v>
          </cell>
          <cell r="BI34">
            <v>-89244.086479999998</v>
          </cell>
          <cell r="BJ34">
            <v>-103091.01434000001</v>
          </cell>
          <cell r="BK34">
            <v>-71519.651923137368</v>
          </cell>
          <cell r="BL34">
            <v>-60556.822288102005</v>
          </cell>
          <cell r="BM34">
            <v>0</v>
          </cell>
          <cell r="BN34">
            <v>0</v>
          </cell>
          <cell r="BO34">
            <v>0</v>
          </cell>
          <cell r="BP34">
            <v>0</v>
          </cell>
          <cell r="BQ34">
            <v>0</v>
          </cell>
          <cell r="BR34">
            <v>0</v>
          </cell>
          <cell r="BS34">
            <v>0</v>
          </cell>
          <cell r="BT34">
            <v>0</v>
          </cell>
        </row>
        <row r="35">
          <cell r="C35">
            <v>-26367.027040000001</v>
          </cell>
          <cell r="D35">
            <v>-33154.602729999999</v>
          </cell>
          <cell r="E35">
            <v>-25212.259377987899</v>
          </cell>
          <cell r="F35">
            <v>-19032.344368070681</v>
          </cell>
          <cell r="G35">
            <v>-18683.106259999997</v>
          </cell>
          <cell r="H35">
            <v>-28077.675869999999</v>
          </cell>
          <cell r="I35">
            <v>-23274.423093388599</v>
          </cell>
          <cell r="J35">
            <v>-21320.044254515877</v>
          </cell>
          <cell r="K35">
            <v>-33625.859969999998</v>
          </cell>
          <cell r="L35">
            <v>-31879.276289999998</v>
          </cell>
          <cell r="M35">
            <v>-21369.9395161701</v>
          </cell>
          <cell r="N35">
            <v>-18697.4366655905</v>
          </cell>
          <cell r="O35">
            <v>-26344.649550000002</v>
          </cell>
          <cell r="P35">
            <v>-30444.017880000003</v>
          </cell>
          <cell r="Q35">
            <v>-20311.114997154702</v>
          </cell>
          <cell r="R35">
            <v>-17967.220464420097</v>
          </cell>
          <cell r="S35">
            <v>-23145.847330000008</v>
          </cell>
          <cell r="T35">
            <v>-31625.109019999996</v>
          </cell>
          <cell r="U35">
            <v>-22730.873485400098</v>
          </cell>
          <cell r="V35">
            <v>-18647.6780227251</v>
          </cell>
          <cell r="W35">
            <v>-28221.22321</v>
          </cell>
          <cell r="X35">
            <v>-32116.145639999999</v>
          </cell>
          <cell r="Y35">
            <v>-17148.3701596834</v>
          </cell>
          <cell r="Z35">
            <v>-17393.1533430895</v>
          </cell>
          <cell r="AD35">
            <v>0</v>
          </cell>
          <cell r="AH35">
            <v>0</v>
          </cell>
          <cell r="AL35">
            <v>0</v>
          </cell>
          <cell r="AP35">
            <v>0</v>
          </cell>
          <cell r="AT35">
            <v>0</v>
          </cell>
          <cell r="AX35">
            <v>0</v>
          </cell>
          <cell r="AZ35">
            <v>-156387.71336000002</v>
          </cell>
          <cell r="BA35">
            <v>-187296.82743</v>
          </cell>
          <cell r="BB35">
            <v>-130046.98062978478</v>
          </cell>
          <cell r="BC35">
            <v>-113057.87711841176</v>
          </cell>
          <cell r="BE35">
            <v>-78675.993270000006</v>
          </cell>
          <cell r="BF35">
            <v>-93111.554889999999</v>
          </cell>
          <cell r="BG35">
            <v>-69856.62198754659</v>
          </cell>
          <cell r="BH35">
            <v>-59049.82528817706</v>
          </cell>
          <cell r="BI35">
            <v>-77711.720090000003</v>
          </cell>
          <cell r="BJ35">
            <v>-94185.272540000005</v>
          </cell>
          <cell r="BK35">
            <v>-60190.3586422382</v>
          </cell>
          <cell r="BL35">
            <v>-54008.051830234697</v>
          </cell>
          <cell r="BM35">
            <v>0</v>
          </cell>
          <cell r="BN35">
            <v>0</v>
          </cell>
          <cell r="BO35">
            <v>0</v>
          </cell>
          <cell r="BP35">
            <v>0</v>
          </cell>
          <cell r="BQ35">
            <v>0</v>
          </cell>
          <cell r="BR35">
            <v>0</v>
          </cell>
          <cell r="BS35">
            <v>0</v>
          </cell>
          <cell r="BT35">
            <v>0</v>
          </cell>
        </row>
        <row r="36">
          <cell r="C36">
            <v>-4051.5844699999998</v>
          </cell>
          <cell r="D36">
            <v>-4186.6998000000003</v>
          </cell>
          <cell r="E36">
            <v>-4225.3826586344003</v>
          </cell>
          <cell r="F36">
            <v>-2532.2335777363919</v>
          </cell>
          <cell r="G36">
            <v>-4226.32971</v>
          </cell>
          <cell r="H36">
            <v>-3991.3125599999998</v>
          </cell>
          <cell r="I36">
            <v>-4083.4150131204701</v>
          </cell>
          <cell r="J36">
            <v>-2555.4017932873535</v>
          </cell>
          <cell r="K36">
            <v>-3234.91437</v>
          </cell>
          <cell r="L36">
            <v>-4250.7202100000004</v>
          </cell>
          <cell r="M36">
            <v>-4398.0586762309695</v>
          </cell>
          <cell r="N36">
            <v>-2491.2342544144403</v>
          </cell>
          <cell r="O36">
            <v>-4376.8933099999995</v>
          </cell>
          <cell r="P36">
            <v>-3870.6182999999996</v>
          </cell>
          <cell r="Q36">
            <v>-4355.4271956739203</v>
          </cell>
          <cell r="R36">
            <v>-2360.2267978282398</v>
          </cell>
          <cell r="S36">
            <v>-4285.7472300000009</v>
          </cell>
          <cell r="T36">
            <v>-4347.9325899999994</v>
          </cell>
          <cell r="U36">
            <v>-3966.4286827629503</v>
          </cell>
          <cell r="V36">
            <v>-2100.6317620755099</v>
          </cell>
          <cell r="W36">
            <v>-2869.7258500000003</v>
          </cell>
          <cell r="X36">
            <v>-687.19091000000003</v>
          </cell>
          <cell r="Y36">
            <v>-3007.4374024622903</v>
          </cell>
          <cell r="Z36">
            <v>-2087.91189796356</v>
          </cell>
          <cell r="AD36">
            <v>0</v>
          </cell>
          <cell r="AH36">
            <v>0</v>
          </cell>
          <cell r="AL36">
            <v>0</v>
          </cell>
          <cell r="AP36">
            <v>0</v>
          </cell>
          <cell r="AT36">
            <v>0</v>
          </cell>
          <cell r="AX36">
            <v>0</v>
          </cell>
          <cell r="AZ36">
            <v>-23045.194939999998</v>
          </cell>
          <cell r="BA36">
            <v>-21334.47437</v>
          </cell>
          <cell r="BB36">
            <v>-24036.149628885003</v>
          </cell>
          <cell r="BC36">
            <v>-14127.640083305498</v>
          </cell>
          <cell r="BE36">
            <v>-11512.82855</v>
          </cell>
          <cell r="BF36">
            <v>-12428.73257</v>
          </cell>
          <cell r="BG36">
            <v>-12706.856347985839</v>
          </cell>
          <cell r="BH36">
            <v>-7578.8696254381857</v>
          </cell>
          <cell r="BI36">
            <v>-11532.366390000001</v>
          </cell>
          <cell r="BJ36">
            <v>-8905.741799999998</v>
          </cell>
          <cell r="BK36">
            <v>-11329.293280899161</v>
          </cell>
          <cell r="BL36">
            <v>-6548.7704578673092</v>
          </cell>
          <cell r="BM36">
            <v>0</v>
          </cell>
          <cell r="BN36">
            <v>0</v>
          </cell>
          <cell r="BO36">
            <v>0</v>
          </cell>
          <cell r="BP36">
            <v>0</v>
          </cell>
          <cell r="BQ36">
            <v>0</v>
          </cell>
          <cell r="BR36">
            <v>0</v>
          </cell>
          <cell r="BS36">
            <v>0</v>
          </cell>
          <cell r="BT36">
            <v>0</v>
          </cell>
        </row>
        <row r="37">
          <cell r="C37">
            <v>-99927.797501199966</v>
          </cell>
          <cell r="D37">
            <v>-80632.770369053542</v>
          </cell>
          <cell r="E37">
            <v>-82866.020130184377</v>
          </cell>
          <cell r="F37">
            <v>-80036.498483980948</v>
          </cell>
          <cell r="G37">
            <v>-94790.883499999996</v>
          </cell>
          <cell r="H37">
            <v>-83702.449088582536</v>
          </cell>
          <cell r="I37">
            <v>-82270.526989466787</v>
          </cell>
          <cell r="J37">
            <v>-75947.240634818518</v>
          </cell>
          <cell r="K37">
            <v>-96174.020369999984</v>
          </cell>
          <cell r="L37">
            <v>-81254.469359982599</v>
          </cell>
          <cell r="M37">
            <v>-72311.0312857635</v>
          </cell>
          <cell r="N37">
            <v>-83467.508083688284</v>
          </cell>
          <cell r="O37">
            <v>-93631.202992200124</v>
          </cell>
          <cell r="P37">
            <v>-80841.302422465684</v>
          </cell>
          <cell r="Q37">
            <v>-80413.55844852078</v>
          </cell>
          <cell r="R37">
            <v>-82399.181875381691</v>
          </cell>
          <cell r="S37">
            <v>-87532.83399479989</v>
          </cell>
          <cell r="T37">
            <v>-82930.791381917486</v>
          </cell>
          <cell r="U37">
            <v>-77326.581740599475</v>
          </cell>
          <cell r="V37">
            <v>-61994.323312991197</v>
          </cell>
          <cell r="W37">
            <v>-69779.772664199802</v>
          </cell>
          <cell r="X37">
            <v>-83667.817515589501</v>
          </cell>
          <cell r="Y37">
            <v>-77345.912765552872</v>
          </cell>
          <cell r="Z37">
            <v>-86312.633271894869</v>
          </cell>
          <cell r="AD37">
            <v>0</v>
          </cell>
          <cell r="AH37">
            <v>0</v>
          </cell>
          <cell r="AL37">
            <v>0</v>
          </cell>
          <cell r="AP37">
            <v>0</v>
          </cell>
          <cell r="AT37">
            <v>0</v>
          </cell>
          <cell r="AX37">
            <v>0</v>
          </cell>
          <cell r="AZ37">
            <v>-541836.51102239976</v>
          </cell>
          <cell r="BA37">
            <v>-493029.60013759136</v>
          </cell>
          <cell r="BB37">
            <v>-472533.63136008778</v>
          </cell>
          <cell r="BC37">
            <v>-470157.38566275546</v>
          </cell>
          <cell r="BE37">
            <v>-290892.70137119992</v>
          </cell>
          <cell r="BF37">
            <v>-245589.68881761865</v>
          </cell>
          <cell r="BG37">
            <v>-237447.57840541465</v>
          </cell>
          <cell r="BH37">
            <v>-239451.24720248772</v>
          </cell>
          <cell r="BI37">
            <v>-250943.80965119984</v>
          </cell>
          <cell r="BJ37">
            <v>-247439.91131997269</v>
          </cell>
          <cell r="BK37">
            <v>-235086.05295467313</v>
          </cell>
          <cell r="BL37">
            <v>-230706.13846026774</v>
          </cell>
          <cell r="BM37">
            <v>0</v>
          </cell>
          <cell r="BN37">
            <v>0</v>
          </cell>
          <cell r="BO37">
            <v>0</v>
          </cell>
          <cell r="BP37">
            <v>0</v>
          </cell>
          <cell r="BQ37">
            <v>0</v>
          </cell>
          <cell r="BR37">
            <v>0</v>
          </cell>
          <cell r="BS37">
            <v>0</v>
          </cell>
          <cell r="BT37">
            <v>0</v>
          </cell>
        </row>
        <row r="38">
          <cell r="C38">
            <v>-136267.0099156042</v>
          </cell>
          <cell r="D38">
            <v>-115885.41215174229</v>
          </cell>
          <cell r="E38">
            <v>-100302.30009800199</v>
          </cell>
          <cell r="F38">
            <v>-88277.051855286671</v>
          </cell>
          <cell r="G38">
            <v>-111691.87141875409</v>
          </cell>
          <cell r="H38">
            <v>-94710.415224715951</v>
          </cell>
          <cell r="I38">
            <v>-89037.072260798144</v>
          </cell>
          <cell r="J38">
            <v>-86120.708714367749</v>
          </cell>
          <cell r="K38">
            <v>-111105.35025173757</v>
          </cell>
          <cell r="L38">
            <v>-113475.28168692265</v>
          </cell>
          <cell r="M38">
            <v>-96565.681779262522</v>
          </cell>
          <cell r="N38">
            <v>-86653.544797142124</v>
          </cell>
          <cell r="O38">
            <v>-116546.48133550546</v>
          </cell>
          <cell r="P38">
            <v>-116437.40277811278</v>
          </cell>
          <cell r="Q38">
            <v>-91020.161404108163</v>
          </cell>
          <cell r="R38">
            <v>-89284.601360806191</v>
          </cell>
          <cell r="S38">
            <v>-114305.71049403198</v>
          </cell>
          <cell r="T38">
            <v>-111785.42862734024</v>
          </cell>
          <cell r="U38">
            <v>-95600.720590773679</v>
          </cell>
          <cell r="V38">
            <v>-84953.527685132809</v>
          </cell>
          <cell r="W38">
            <v>-108839.77734399107</v>
          </cell>
          <cell r="X38">
            <v>-110903.44473608311</v>
          </cell>
          <cell r="Y38">
            <v>-85857.25262248989</v>
          </cell>
          <cell r="Z38">
            <v>-86363.136622668797</v>
          </cell>
          <cell r="AD38">
            <v>0</v>
          </cell>
          <cell r="AH38">
            <v>0</v>
          </cell>
          <cell r="AL38">
            <v>0</v>
          </cell>
          <cell r="AP38">
            <v>0</v>
          </cell>
          <cell r="AT38">
            <v>0</v>
          </cell>
          <cell r="AX38">
            <v>0</v>
          </cell>
          <cell r="AZ38">
            <v>-698756.20075962436</v>
          </cell>
          <cell r="BA38">
            <v>-663197.38520491705</v>
          </cell>
          <cell r="BB38">
            <v>-558383.18875543447</v>
          </cell>
          <cell r="BC38">
            <v>-521652.5710354044</v>
          </cell>
          <cell r="BE38">
            <v>-359064.23158609588</v>
          </cell>
          <cell r="BF38">
            <v>-324071.10906338086</v>
          </cell>
          <cell r="BG38">
            <v>-285905.05413806264</v>
          </cell>
          <cell r="BH38">
            <v>-261051.30536679656</v>
          </cell>
          <cell r="BI38">
            <v>-339691.96917352849</v>
          </cell>
          <cell r="BJ38">
            <v>-339126.27614153613</v>
          </cell>
          <cell r="BK38">
            <v>-272478.13461737172</v>
          </cell>
          <cell r="BL38">
            <v>-260601.26566860784</v>
          </cell>
          <cell r="BM38">
            <v>0</v>
          </cell>
          <cell r="BN38">
            <v>0</v>
          </cell>
          <cell r="BO38">
            <v>0</v>
          </cell>
          <cell r="BP38">
            <v>0</v>
          </cell>
          <cell r="BQ38">
            <v>0</v>
          </cell>
          <cell r="BR38">
            <v>0</v>
          </cell>
          <cell r="BS38">
            <v>0</v>
          </cell>
          <cell r="BT38">
            <v>0</v>
          </cell>
        </row>
        <row r="39">
          <cell r="C39">
            <v>-69343.576050000003</v>
          </cell>
          <cell r="D39">
            <v>-60172.414699999994</v>
          </cell>
          <cell r="E39">
            <v>-57661.006572976301</v>
          </cell>
          <cell r="F39">
            <v>-53226.033104448346</v>
          </cell>
          <cell r="G39">
            <v>-59896.953819999893</v>
          </cell>
          <cell r="H39">
            <v>-53920.023670000002</v>
          </cell>
          <cell r="I39">
            <v>-48584.803867212198</v>
          </cell>
          <cell r="J39">
            <v>-49000.826982468752</v>
          </cell>
          <cell r="K39">
            <v>-59551.968139999997</v>
          </cell>
          <cell r="L39">
            <v>-56561.983719999997</v>
          </cell>
          <cell r="M39">
            <v>-52727.946780938604</v>
          </cell>
          <cell r="N39">
            <v>-48713.884459848799</v>
          </cell>
          <cell r="O39">
            <v>-59100.942729999995</v>
          </cell>
          <cell r="P39">
            <v>-58793.464399999903</v>
          </cell>
          <cell r="Q39">
            <v>-46277.680515647393</v>
          </cell>
          <cell r="R39">
            <v>-51218.535608282</v>
          </cell>
          <cell r="S39">
            <v>-56129.762790000095</v>
          </cell>
          <cell r="T39">
            <v>-56819.851329999998</v>
          </cell>
          <cell r="U39">
            <v>-50596.345010346005</v>
          </cell>
          <cell r="V39">
            <v>-49228.659633967101</v>
          </cell>
          <cell r="W39">
            <v>-51850.730430000003</v>
          </cell>
          <cell r="X39">
            <v>-53058.873659999997</v>
          </cell>
          <cell r="Y39">
            <v>-46008.881854531603</v>
          </cell>
          <cell r="Z39">
            <v>-48289.660217035504</v>
          </cell>
          <cell r="AD39">
            <v>0</v>
          </cell>
          <cell r="AH39">
            <v>0</v>
          </cell>
          <cell r="AL39">
            <v>0</v>
          </cell>
          <cell r="AP39">
            <v>0</v>
          </cell>
          <cell r="AT39">
            <v>0</v>
          </cell>
          <cell r="AX39">
            <v>0</v>
          </cell>
          <cell r="AZ39">
            <v>-355873.93395999994</v>
          </cell>
          <cell r="BA39">
            <v>-339326.61147999985</v>
          </cell>
          <cell r="BB39">
            <v>-301856.66460165213</v>
          </cell>
          <cell r="BC39">
            <v>-299677.60000605049</v>
          </cell>
          <cell r="BE39">
            <v>-188792.49800999989</v>
          </cell>
          <cell r="BF39">
            <v>-170654.42208999998</v>
          </cell>
          <cell r="BG39">
            <v>-158973.7572211271</v>
          </cell>
          <cell r="BH39">
            <v>-150940.7445467659</v>
          </cell>
          <cell r="BI39">
            <v>-167081.4359500001</v>
          </cell>
          <cell r="BJ39">
            <v>-168672.1893899999</v>
          </cell>
          <cell r="BK39">
            <v>-142882.90738052502</v>
          </cell>
          <cell r="BL39">
            <v>-148736.85545928462</v>
          </cell>
          <cell r="BM39">
            <v>0</v>
          </cell>
          <cell r="BN39">
            <v>0</v>
          </cell>
          <cell r="BO39">
            <v>0</v>
          </cell>
          <cell r="BP39">
            <v>0</v>
          </cell>
          <cell r="BQ39">
            <v>0</v>
          </cell>
          <cell r="BR39">
            <v>0</v>
          </cell>
          <cell r="BS39">
            <v>0</v>
          </cell>
          <cell r="BT39">
            <v>0</v>
          </cell>
        </row>
        <row r="40">
          <cell r="C40">
            <v>-53972.330195604191</v>
          </cell>
          <cell r="D40">
            <v>-38811.364581742302</v>
          </cell>
          <cell r="E40">
            <v>-29198.419977701567</v>
          </cell>
          <cell r="F40">
            <v>-27175.815231489054</v>
          </cell>
          <cell r="G40">
            <v>-39237.303458754192</v>
          </cell>
          <cell r="H40">
            <v>-27268.368304715939</v>
          </cell>
          <cell r="I40">
            <v>-28784.30999324776</v>
          </cell>
          <cell r="J40">
            <v>-29998.1747669164</v>
          </cell>
          <cell r="K40">
            <v>-37148.523591737576</v>
          </cell>
          <cell r="L40">
            <v>-39188.48750692264</v>
          </cell>
          <cell r="M40">
            <v>-33041.873044637498</v>
          </cell>
          <cell r="N40">
            <v>-30477.549762419647</v>
          </cell>
          <cell r="O40">
            <v>-41431.027885505486</v>
          </cell>
          <cell r="P40">
            <v>-40504.951008112868</v>
          </cell>
          <cell r="Q40">
            <v>-32929.635476505529</v>
          </cell>
          <cell r="R40">
            <v>-30849.354599203369</v>
          </cell>
          <cell r="S40">
            <v>-43026.907614031879</v>
          </cell>
          <cell r="T40">
            <v>-38129.777547340243</v>
          </cell>
          <cell r="U40">
            <v>-35886.450423529794</v>
          </cell>
          <cell r="V40">
            <v>-29347.767556199065</v>
          </cell>
          <cell r="W40">
            <v>-36892.623413991052</v>
          </cell>
          <cell r="X40">
            <v>-39178.480586083118</v>
          </cell>
          <cell r="Y40">
            <v>-30212.17796103131</v>
          </cell>
          <cell r="Z40">
            <v>-30560.157302473719</v>
          </cell>
          <cell r="AD40">
            <v>0</v>
          </cell>
          <cell r="AH40">
            <v>0</v>
          </cell>
          <cell r="AL40">
            <v>0</v>
          </cell>
          <cell r="AP40">
            <v>0</v>
          </cell>
          <cell r="AT40">
            <v>0</v>
          </cell>
          <cell r="AX40">
            <v>0</v>
          </cell>
          <cell r="AZ40">
            <v>-251708.7161596244</v>
          </cell>
          <cell r="BA40">
            <v>-223081.42953491709</v>
          </cell>
          <cell r="BB40">
            <v>-190052.86687665345</v>
          </cell>
          <cell r="BC40">
            <v>-178408.81921870128</v>
          </cell>
          <cell r="BE40">
            <v>-130358.15724609597</v>
          </cell>
          <cell r="BF40">
            <v>-105268.22039338088</v>
          </cell>
          <cell r="BG40">
            <v>-91024.603015586821</v>
          </cell>
          <cell r="BH40">
            <v>-87651.539760825093</v>
          </cell>
          <cell r="BI40">
            <v>-121350.55891352841</v>
          </cell>
          <cell r="BJ40">
            <v>-117813.20914153624</v>
          </cell>
          <cell r="BK40">
            <v>-99028.263861066633</v>
          </cell>
          <cell r="BL40">
            <v>-90757.279457876153</v>
          </cell>
          <cell r="BM40">
            <v>0</v>
          </cell>
          <cell r="BN40">
            <v>0</v>
          </cell>
          <cell r="BO40">
            <v>0</v>
          </cell>
          <cell r="BP40">
            <v>0</v>
          </cell>
          <cell r="BQ40">
            <v>0</v>
          </cell>
          <cell r="BR40">
            <v>0</v>
          </cell>
          <cell r="BS40">
            <v>0</v>
          </cell>
          <cell r="BT40">
            <v>0</v>
          </cell>
        </row>
        <row r="41">
          <cell r="C41">
            <v>-2814.92544</v>
          </cell>
          <cell r="D41">
            <v>-2677.2280300000002</v>
          </cell>
          <cell r="E41">
            <v>-2288.1335773241303</v>
          </cell>
          <cell r="F41">
            <v>-2245.5001893492858</v>
          </cell>
          <cell r="G41">
            <v>-2646.5056500000005</v>
          </cell>
          <cell r="H41">
            <v>-2354.4985999999999</v>
          </cell>
          <cell r="I41">
            <v>-2039.59189180522</v>
          </cell>
          <cell r="J41">
            <v>-2194.2946161716086</v>
          </cell>
          <cell r="K41">
            <v>-2865.2444299999997</v>
          </cell>
          <cell r="L41">
            <v>-2656.8147000000004</v>
          </cell>
          <cell r="M41">
            <v>-2002.1372092419399</v>
          </cell>
          <cell r="N41">
            <v>-2431.8419451329</v>
          </cell>
          <cell r="O41">
            <v>-2913.02351</v>
          </cell>
          <cell r="P41">
            <v>-2693.5718999999999</v>
          </cell>
          <cell r="Q41">
            <v>-2342.5161593022299</v>
          </cell>
          <cell r="R41">
            <v>-2431.1507255582001</v>
          </cell>
          <cell r="S41">
            <v>-2843.6499800000001</v>
          </cell>
          <cell r="T41">
            <v>-2803.9640899999999</v>
          </cell>
          <cell r="U41">
            <v>-2339.9853909860699</v>
          </cell>
          <cell r="V41">
            <v>-1907.1685733862998</v>
          </cell>
          <cell r="W41">
            <v>-2700.50693</v>
          </cell>
          <cell r="X41">
            <v>-2750.1210700000001</v>
          </cell>
          <cell r="Y41">
            <v>-2506.0349198398703</v>
          </cell>
          <cell r="Z41">
            <v>-2408.3057331595596</v>
          </cell>
          <cell r="AD41">
            <v>0</v>
          </cell>
          <cell r="AH41">
            <v>0</v>
          </cell>
          <cell r="AL41">
            <v>0</v>
          </cell>
          <cell r="AP41">
            <v>0</v>
          </cell>
          <cell r="AT41">
            <v>0</v>
          </cell>
          <cell r="AX41">
            <v>0</v>
          </cell>
          <cell r="AZ41">
            <v>-16783.855940000001</v>
          </cell>
          <cell r="BA41">
            <v>-15936.198389999998</v>
          </cell>
          <cell r="BB41">
            <v>-13518.39914849946</v>
          </cell>
          <cell r="BC41">
            <v>-13618.261782757852</v>
          </cell>
          <cell r="BE41">
            <v>-8326.6755200000007</v>
          </cell>
          <cell r="BF41">
            <v>-7688.54133</v>
          </cell>
          <cell r="BG41">
            <v>-6329.8626783712898</v>
          </cell>
          <cell r="BH41">
            <v>-6871.6367506537945</v>
          </cell>
          <cell r="BI41">
            <v>-8457.1804200000006</v>
          </cell>
          <cell r="BJ41">
            <v>-8247.6570600000014</v>
          </cell>
          <cell r="BK41">
            <v>-7188.5364701281705</v>
          </cell>
          <cell r="BL41">
            <v>-6746.6250321040588</v>
          </cell>
          <cell r="BM41">
            <v>0</v>
          </cell>
          <cell r="BN41">
            <v>0</v>
          </cell>
          <cell r="BO41">
            <v>0</v>
          </cell>
          <cell r="BP41">
            <v>0</v>
          </cell>
          <cell r="BQ41">
            <v>0</v>
          </cell>
          <cell r="BR41">
            <v>0</v>
          </cell>
          <cell r="BS41">
            <v>0</v>
          </cell>
          <cell r="BT41">
            <v>0</v>
          </cell>
        </row>
        <row r="42">
          <cell r="C42">
            <v>0</v>
          </cell>
          <cell r="D42">
            <v>0</v>
          </cell>
          <cell r="E42">
            <v>0</v>
          </cell>
          <cell r="F42">
            <v>0</v>
          </cell>
          <cell r="G42">
            <v>0</v>
          </cell>
          <cell r="H42">
            <v>0</v>
          </cell>
          <cell r="I42">
            <v>0.651322921</v>
          </cell>
          <cell r="J42">
            <v>-0.53261881100000008</v>
          </cell>
          <cell r="K42">
            <v>0</v>
          </cell>
          <cell r="L42">
            <v>0</v>
          </cell>
          <cell r="M42">
            <v>-1.8852806869000001</v>
          </cell>
          <cell r="N42">
            <v>-0.2620597408</v>
          </cell>
          <cell r="O42">
            <v>0</v>
          </cell>
          <cell r="P42">
            <v>0</v>
          </cell>
          <cell r="Q42">
            <v>0.32534734700000001</v>
          </cell>
          <cell r="R42">
            <v>-0.32927776260000002</v>
          </cell>
          <cell r="S42">
            <v>0</v>
          </cell>
          <cell r="T42">
            <v>0</v>
          </cell>
          <cell r="U42">
            <v>-0.87808591179999995</v>
          </cell>
          <cell r="V42">
            <v>-0.37596158029999999</v>
          </cell>
          <cell r="W42">
            <v>0</v>
          </cell>
          <cell r="X42">
            <v>0</v>
          </cell>
          <cell r="Y42">
            <v>-0.13484715289999999</v>
          </cell>
          <cell r="Z42">
            <v>0</v>
          </cell>
          <cell r="AD42">
            <v>0</v>
          </cell>
          <cell r="AH42">
            <v>0</v>
          </cell>
          <cell r="AL42">
            <v>0</v>
          </cell>
          <cell r="AP42">
            <v>0</v>
          </cell>
          <cell r="AT42">
            <v>0</v>
          </cell>
          <cell r="AX42">
            <v>0</v>
          </cell>
          <cell r="AZ42">
            <v>0</v>
          </cell>
          <cell r="BA42">
            <v>0</v>
          </cell>
          <cell r="BB42">
            <v>-1.9215434835999998</v>
          </cell>
          <cell r="BC42">
            <v>-1.4999178947000003</v>
          </cell>
          <cell r="BE42">
            <v>0</v>
          </cell>
          <cell r="BF42">
            <v>0</v>
          </cell>
          <cell r="BG42">
            <v>-1.2339577659000001</v>
          </cell>
          <cell r="BH42">
            <v>-0.79467855180000013</v>
          </cell>
          <cell r="BI42">
            <v>0</v>
          </cell>
          <cell r="BJ42">
            <v>0</v>
          </cell>
          <cell r="BK42">
            <v>-0.68758571769999999</v>
          </cell>
          <cell r="BL42">
            <v>-0.70523934290000001</v>
          </cell>
          <cell r="BM42">
            <v>0</v>
          </cell>
          <cell r="BN42">
            <v>0</v>
          </cell>
          <cell r="BO42">
            <v>0</v>
          </cell>
          <cell r="BP42">
            <v>0</v>
          </cell>
          <cell r="BQ42">
            <v>0</v>
          </cell>
          <cell r="BR42">
            <v>0</v>
          </cell>
          <cell r="BS42">
            <v>0</v>
          </cell>
          <cell r="BT42">
            <v>0</v>
          </cell>
        </row>
        <row r="43">
          <cell r="C43">
            <v>-10136.178230000001</v>
          </cell>
          <cell r="D43">
            <v>-14224.404839999997</v>
          </cell>
          <cell r="E43">
            <v>-11154.739970000001</v>
          </cell>
          <cell r="F43">
            <v>-5629.7033299999921</v>
          </cell>
          <cell r="G43">
            <v>-9911.1084900000005</v>
          </cell>
          <cell r="H43">
            <v>-11167.524650000003</v>
          </cell>
          <cell r="I43">
            <v>-9629.0178314539608</v>
          </cell>
          <cell r="J43">
            <v>-4926.8797299999887</v>
          </cell>
          <cell r="K43">
            <v>-11539.614089999999</v>
          </cell>
          <cell r="L43">
            <v>-15067.99576</v>
          </cell>
          <cell r="M43">
            <v>-8791.8394637576002</v>
          </cell>
          <cell r="N43">
            <v>-5030.0065699999795</v>
          </cell>
          <cell r="O43">
            <v>-13101.487209999999</v>
          </cell>
          <cell r="P43">
            <v>-14445.415470000004</v>
          </cell>
          <cell r="Q43">
            <v>-9470.6545999999998</v>
          </cell>
          <cell r="R43">
            <v>-4785.2311500000196</v>
          </cell>
          <cell r="S43">
            <v>-12305.390110000002</v>
          </cell>
          <cell r="T43">
            <v>-14031.835660000004</v>
          </cell>
          <cell r="U43">
            <v>-6777.0616800000098</v>
          </cell>
          <cell r="V43">
            <v>-4469.5559600000397</v>
          </cell>
          <cell r="W43">
            <v>-17395.916570000001</v>
          </cell>
          <cell r="X43">
            <v>-15915.969419999999</v>
          </cell>
          <cell r="Y43">
            <v>-7130.0230399341999</v>
          </cell>
          <cell r="Z43">
            <v>-5105.0133700000197</v>
          </cell>
          <cell r="AD43">
            <v>0</v>
          </cell>
          <cell r="AH43">
            <v>0</v>
          </cell>
          <cell r="AL43">
            <v>0</v>
          </cell>
          <cell r="AP43">
            <v>0</v>
          </cell>
          <cell r="AT43">
            <v>0</v>
          </cell>
          <cell r="AX43">
            <v>0</v>
          </cell>
          <cell r="AZ43">
            <v>-74389.694699999993</v>
          </cell>
          <cell r="BA43">
            <v>-84853.145800000013</v>
          </cell>
          <cell r="BB43">
            <v>-52953.336585145764</v>
          </cell>
          <cell r="BC43">
            <v>-29946.39011000004</v>
          </cell>
          <cell r="BE43">
            <v>-31586.900810000003</v>
          </cell>
          <cell r="BF43">
            <v>-40459.92525</v>
          </cell>
          <cell r="BG43">
            <v>-29575.59726521156</v>
          </cell>
          <cell r="BH43">
            <v>-15586.58962999996</v>
          </cell>
          <cell r="BI43">
            <v>-42802.793890000001</v>
          </cell>
          <cell r="BJ43">
            <v>-44393.220550000005</v>
          </cell>
          <cell r="BK43">
            <v>-23377.739319934211</v>
          </cell>
          <cell r="BL43">
            <v>-14359.800480000078</v>
          </cell>
          <cell r="BM43">
            <v>0</v>
          </cell>
          <cell r="BN43">
            <v>0</v>
          </cell>
          <cell r="BO43">
            <v>0</v>
          </cell>
          <cell r="BP43">
            <v>0</v>
          </cell>
          <cell r="BQ43">
            <v>0</v>
          </cell>
          <cell r="BR43">
            <v>0</v>
          </cell>
          <cell r="BS43">
            <v>0</v>
          </cell>
          <cell r="BT43">
            <v>0</v>
          </cell>
        </row>
        <row r="44">
          <cell r="C44">
            <v>-27931.741558732272</v>
          </cell>
          <cell r="D44">
            <v>-28099.671035872714</v>
          </cell>
          <cell r="E44">
            <v>-19236.270901696931</v>
          </cell>
          <cell r="F44">
            <v>-24654.693261113287</v>
          </cell>
          <cell r="G44">
            <v>-28793.013572632277</v>
          </cell>
          <cell r="H44">
            <v>-26963.895207801368</v>
          </cell>
          <cell r="I44">
            <v>-25490.230489079822</v>
          </cell>
          <cell r="J44">
            <v>-23456.152936099636</v>
          </cell>
          <cell r="K44">
            <v>-27793.812716138309</v>
          </cell>
          <cell r="L44">
            <v>-20753.775883309587</v>
          </cell>
          <cell r="M44">
            <v>-33035.054331707077</v>
          </cell>
          <cell r="N44">
            <v>-29341.289094405725</v>
          </cell>
          <cell r="O44">
            <v>-29835.776184807433</v>
          </cell>
          <cell r="P44">
            <v>-23327.358804645781</v>
          </cell>
          <cell r="Q44">
            <v>-24228.676372972761</v>
          </cell>
          <cell r="R44">
            <v>-19980.476087305382</v>
          </cell>
          <cell r="S44">
            <v>-30615.853763514468</v>
          </cell>
          <cell r="T44">
            <v>-25143.874751169154</v>
          </cell>
          <cell r="U44">
            <v>-20701.154506135692</v>
          </cell>
          <cell r="V44">
            <v>-23934.259942475572</v>
          </cell>
          <cell r="W44">
            <v>-25467.312374545669</v>
          </cell>
          <cell r="X44">
            <v>-24637.835375256451</v>
          </cell>
          <cell r="Y44">
            <v>-21826.84936741992</v>
          </cell>
          <cell r="Z44">
            <v>-18908.804866822997</v>
          </cell>
          <cell r="AD44">
            <v>0</v>
          </cell>
          <cell r="AH44">
            <v>0</v>
          </cell>
          <cell r="AL44">
            <v>0</v>
          </cell>
          <cell r="AP44">
            <v>0</v>
          </cell>
          <cell r="AT44">
            <v>0</v>
          </cell>
          <cell r="AX44">
            <v>0</v>
          </cell>
          <cell r="AZ44">
            <v>-170437.51017037043</v>
          </cell>
          <cell r="BA44">
            <v>-148926.41105805506</v>
          </cell>
          <cell r="BB44">
            <v>-144518.2359690122</v>
          </cell>
          <cell r="BC44">
            <v>-140275.6761882226</v>
          </cell>
          <cell r="BE44">
            <v>-84518.567847502854</v>
          </cell>
          <cell r="BF44">
            <v>-75817.342126983669</v>
          </cell>
          <cell r="BG44">
            <v>-77761.555722483841</v>
          </cell>
          <cell r="BH44">
            <v>-77452.135291618659</v>
          </cell>
          <cell r="BI44">
            <v>-85918.942322867573</v>
          </cell>
          <cell r="BJ44">
            <v>-73109.068931071379</v>
          </cell>
          <cell r="BK44">
            <v>-66756.680246528384</v>
          </cell>
          <cell r="BL44">
            <v>-62823.540896603947</v>
          </cell>
          <cell r="BM44">
            <v>0</v>
          </cell>
          <cell r="BN44">
            <v>0</v>
          </cell>
          <cell r="BO44">
            <v>0</v>
          </cell>
          <cell r="BP44">
            <v>0</v>
          </cell>
          <cell r="BQ44">
            <v>0</v>
          </cell>
          <cell r="BR44">
            <v>0</v>
          </cell>
          <cell r="BS44">
            <v>0</v>
          </cell>
          <cell r="BT44">
            <v>0</v>
          </cell>
        </row>
        <row r="45">
          <cell r="C45">
            <v>-23013.968078732272</v>
          </cell>
          <cell r="D45">
            <v>-22311.123195872715</v>
          </cell>
          <cell r="E45">
            <v>-14493.040097000481</v>
          </cell>
          <cell r="F45">
            <v>-20051.056540285368</v>
          </cell>
          <cell r="G45">
            <v>-23333.545892632275</v>
          </cell>
          <cell r="H45">
            <v>-21147.455117801368</v>
          </cell>
          <cell r="I45">
            <v>-21623.173053281851</v>
          </cell>
          <cell r="J45">
            <v>-18900.508530609048</v>
          </cell>
          <cell r="K45">
            <v>-22863.774136138309</v>
          </cell>
          <cell r="L45">
            <v>-15879.349473309585</v>
          </cell>
          <cell r="M45">
            <v>-28244.532123612309</v>
          </cell>
          <cell r="N45">
            <v>-23244.814265172226</v>
          </cell>
          <cell r="O45">
            <v>-24784.566504807433</v>
          </cell>
          <cell r="P45">
            <v>-18022.050564645779</v>
          </cell>
          <cell r="Q45">
            <v>-19570.965456139213</v>
          </cell>
          <cell r="R45">
            <v>-15480.124535924831</v>
          </cell>
          <cell r="S45">
            <v>-26143.93790351447</v>
          </cell>
          <cell r="T45">
            <v>-20240.541551169164</v>
          </cell>
          <cell r="U45">
            <v>-19920.81127810818</v>
          </cell>
          <cell r="V45">
            <v>-19925.055895379832</v>
          </cell>
          <cell r="W45">
            <v>-20707.879074545668</v>
          </cell>
          <cell r="X45">
            <v>-20150.025565256452</v>
          </cell>
          <cell r="Y45">
            <v>-19417.87833795273</v>
          </cell>
          <cell r="Z45">
            <v>-15018.574623292267</v>
          </cell>
          <cell r="AD45">
            <v>0</v>
          </cell>
          <cell r="AH45">
            <v>0</v>
          </cell>
          <cell r="AL45">
            <v>0</v>
          </cell>
          <cell r="AP45">
            <v>0</v>
          </cell>
          <cell r="AT45">
            <v>0</v>
          </cell>
          <cell r="AX45">
            <v>0</v>
          </cell>
          <cell r="AZ45">
            <v>-140847.67159037042</v>
          </cell>
          <cell r="BA45">
            <v>-117750.54546805506</v>
          </cell>
          <cell r="BB45">
            <v>-123270.40034609476</v>
          </cell>
          <cell r="BC45">
            <v>-112620.13439066357</v>
          </cell>
          <cell r="BE45">
            <v>-69211.288107502856</v>
          </cell>
          <cell r="BF45">
            <v>-59337.927786983666</v>
          </cell>
          <cell r="BG45">
            <v>-64360.745273894645</v>
          </cell>
          <cell r="BH45">
            <v>-62196.379336066646</v>
          </cell>
          <cell r="BI45">
            <v>-71636.383482867575</v>
          </cell>
          <cell r="BJ45">
            <v>-58412.617681071395</v>
          </cell>
          <cell r="BK45">
            <v>-58909.655072200127</v>
          </cell>
          <cell r="BL45">
            <v>-50423.755054596928</v>
          </cell>
          <cell r="BM45">
            <v>0</v>
          </cell>
          <cell r="BN45">
            <v>0</v>
          </cell>
          <cell r="BO45">
            <v>0</v>
          </cell>
          <cell r="BP45">
            <v>0</v>
          </cell>
          <cell r="BQ45">
            <v>0</v>
          </cell>
          <cell r="BR45">
            <v>0</v>
          </cell>
          <cell r="BS45">
            <v>0</v>
          </cell>
          <cell r="BT45">
            <v>0</v>
          </cell>
        </row>
        <row r="46">
          <cell r="C46">
            <v>-4917.7734800000007</v>
          </cell>
          <cell r="D46">
            <v>-5788.5478400000002</v>
          </cell>
          <cell r="E46">
            <v>-4743.2308046964499</v>
          </cell>
          <cell r="F46">
            <v>-4603.6367208279189</v>
          </cell>
          <cell r="G46">
            <v>-5459.4676799999997</v>
          </cell>
          <cell r="H46">
            <v>-5816.4400900000001</v>
          </cell>
          <cell r="I46">
            <v>-3867.0574357979699</v>
          </cell>
          <cell r="J46">
            <v>-4555.6444054905896</v>
          </cell>
          <cell r="K46">
            <v>-4930.0385800000004</v>
          </cell>
          <cell r="L46">
            <v>-4874.42641</v>
          </cell>
          <cell r="M46">
            <v>-4790.5222080947697</v>
          </cell>
          <cell r="N46">
            <v>-6096.4748292334998</v>
          </cell>
          <cell r="O46">
            <v>-5051.2096799999999</v>
          </cell>
          <cell r="P46">
            <v>-5305.3082400000003</v>
          </cell>
          <cell r="Q46">
            <v>-4657.7109168335501</v>
          </cell>
          <cell r="R46">
            <v>-4500.3515513805496</v>
          </cell>
          <cell r="S46">
            <v>-4471.9158599999992</v>
          </cell>
          <cell r="T46">
            <v>-4903.33319999999</v>
          </cell>
          <cell r="U46">
            <v>-780.34322802751194</v>
          </cell>
          <cell r="V46">
            <v>-4009.2040470957404</v>
          </cell>
          <cell r="W46">
            <v>-4759.4332999999997</v>
          </cell>
          <cell r="X46">
            <v>-4487.8098100000007</v>
          </cell>
          <cell r="Y46">
            <v>-2408.97102946719</v>
          </cell>
          <cell r="Z46">
            <v>-3890.2302435307297</v>
          </cell>
          <cell r="AD46">
            <v>0</v>
          </cell>
          <cell r="AH46">
            <v>0</v>
          </cell>
          <cell r="AL46">
            <v>0</v>
          </cell>
          <cell r="AP46">
            <v>0</v>
          </cell>
          <cell r="AT46">
            <v>0</v>
          </cell>
          <cell r="AX46">
            <v>0</v>
          </cell>
          <cell r="AZ46">
            <v>-29589.83858</v>
          </cell>
          <cell r="BA46">
            <v>-31175.865589999994</v>
          </cell>
          <cell r="BB46">
            <v>-21247.835622917442</v>
          </cell>
          <cell r="BC46">
            <v>-27655.541797559028</v>
          </cell>
          <cell r="BE46">
            <v>-15307.279740000002</v>
          </cell>
          <cell r="BF46">
            <v>-16479.414339999999</v>
          </cell>
          <cell r="BG46">
            <v>-13400.810448589189</v>
          </cell>
          <cell r="BH46">
            <v>-15255.755955552009</v>
          </cell>
          <cell r="BI46">
            <v>-14282.558839999998</v>
          </cell>
          <cell r="BJ46">
            <v>-14696.451249999991</v>
          </cell>
          <cell r="BK46">
            <v>-7847.0251743282515</v>
          </cell>
          <cell r="BL46">
            <v>-12399.785842007021</v>
          </cell>
          <cell r="BM46">
            <v>0</v>
          </cell>
          <cell r="BN46">
            <v>0</v>
          </cell>
          <cell r="BO46">
            <v>0</v>
          </cell>
          <cell r="BP46">
            <v>0</v>
          </cell>
          <cell r="BQ46">
            <v>0</v>
          </cell>
          <cell r="BR46">
            <v>0</v>
          </cell>
          <cell r="BS46">
            <v>0</v>
          </cell>
          <cell r="BT46">
            <v>0</v>
          </cell>
        </row>
        <row r="47">
          <cell r="C47">
            <v>-37581.382839999998</v>
          </cell>
          <cell r="D47">
            <v>-42924.319909999998</v>
          </cell>
          <cell r="E47">
            <v>-42760.3821886679</v>
          </cell>
          <cell r="F47">
            <v>-45076.199949827802</v>
          </cell>
          <cell r="G47">
            <v>-33692.496920000005</v>
          </cell>
          <cell r="H47">
            <v>-40701.534290000003</v>
          </cell>
          <cell r="I47">
            <v>-42034.368616249354</v>
          </cell>
          <cell r="J47">
            <v>-43856.810583305829</v>
          </cell>
          <cell r="K47">
            <v>-35226.281710000003</v>
          </cell>
          <cell r="L47">
            <v>-44242.415110000002</v>
          </cell>
          <cell r="M47">
            <v>-44103.84097053756</v>
          </cell>
          <cell r="N47">
            <v>-44669.848480359295</v>
          </cell>
          <cell r="O47">
            <v>-33497.656360000001</v>
          </cell>
          <cell r="P47">
            <v>-47201.377275899991</v>
          </cell>
          <cell r="Q47">
            <v>-43314.828488356245</v>
          </cell>
          <cell r="R47">
            <v>-46371.171058777159</v>
          </cell>
          <cell r="S47">
            <v>-34278.788289999997</v>
          </cell>
          <cell r="T47">
            <v>-43619.538495900008</v>
          </cell>
          <cell r="U47">
            <v>-42839.263106636899</v>
          </cell>
          <cell r="V47">
            <v>-47407.880632975255</v>
          </cell>
          <cell r="W47">
            <v>-24936.576029999902</v>
          </cell>
          <cell r="X47">
            <v>-42383.716295900005</v>
          </cell>
          <cell r="Y47">
            <v>-42638.56144872179</v>
          </cell>
          <cell r="Z47">
            <v>-44774.961478029138</v>
          </cell>
          <cell r="AD47">
            <v>0</v>
          </cell>
          <cell r="AH47">
            <v>0</v>
          </cell>
          <cell r="AL47">
            <v>0</v>
          </cell>
          <cell r="AP47">
            <v>0</v>
          </cell>
          <cell r="AT47">
            <v>0</v>
          </cell>
          <cell r="AX47">
            <v>0</v>
          </cell>
          <cell r="AZ47">
            <v>-199213.18214999992</v>
          </cell>
          <cell r="BA47">
            <v>-261072.90137769998</v>
          </cell>
          <cell r="BB47">
            <v>-257691.24481916978</v>
          </cell>
          <cell r="BC47">
            <v>-272156.87218327448</v>
          </cell>
          <cell r="BE47">
            <v>-106500.16147000002</v>
          </cell>
          <cell r="BF47">
            <v>-127868.26931</v>
          </cell>
          <cell r="BG47">
            <v>-128898.59177545481</v>
          </cell>
          <cell r="BH47">
            <v>-133602.85901349294</v>
          </cell>
          <cell r="BI47">
            <v>-92713.0206799999</v>
          </cell>
          <cell r="BJ47">
            <v>-133204.6320677</v>
          </cell>
          <cell r="BK47">
            <v>-128792.65304371493</v>
          </cell>
          <cell r="BL47">
            <v>-138554.01316978157</v>
          </cell>
          <cell r="BM47">
            <v>0</v>
          </cell>
          <cell r="BN47">
            <v>0</v>
          </cell>
          <cell r="BO47">
            <v>0</v>
          </cell>
          <cell r="BP47">
            <v>0</v>
          </cell>
          <cell r="BQ47">
            <v>0</v>
          </cell>
          <cell r="BR47">
            <v>0</v>
          </cell>
          <cell r="BS47">
            <v>0</v>
          </cell>
          <cell r="BT47">
            <v>0</v>
          </cell>
        </row>
        <row r="48">
          <cell r="C48">
            <v>-35749.64390526394</v>
          </cell>
          <cell r="D48">
            <v>-36980.89962389291</v>
          </cell>
          <cell r="E48">
            <v>-40404.078660360283</v>
          </cell>
          <cell r="F48">
            <v>-29830.197638503203</v>
          </cell>
          <cell r="G48">
            <v>-34313.560938214068</v>
          </cell>
          <cell r="H48">
            <v>-41085.050061667396</v>
          </cell>
          <cell r="I48">
            <v>-34653.20184219451</v>
          </cell>
          <cell r="J48">
            <v>-27942.031117737039</v>
          </cell>
          <cell r="K48">
            <v>-38319.297445341945</v>
          </cell>
          <cell r="L48">
            <v>-52264.951658502629</v>
          </cell>
          <cell r="M48">
            <v>-38916.392404918537</v>
          </cell>
          <cell r="N48">
            <v>-37023.372161389474</v>
          </cell>
          <cell r="O48">
            <v>-46503.697237874381</v>
          </cell>
          <cell r="P48">
            <v>-33387.556418787804</v>
          </cell>
          <cell r="Q48">
            <v>-35563.63984512147</v>
          </cell>
          <cell r="R48">
            <v>-30267.725076149167</v>
          </cell>
          <cell r="S48">
            <v>-38682.949478420924</v>
          </cell>
          <cell r="T48">
            <v>-40043.528590529866</v>
          </cell>
          <cell r="U48">
            <v>-41391.33391624166</v>
          </cell>
          <cell r="V48">
            <v>-29992.362503867891</v>
          </cell>
          <cell r="W48">
            <v>-43782.650358626284</v>
          </cell>
          <cell r="X48">
            <v>-27277.430007859337</v>
          </cell>
          <cell r="Y48">
            <v>-38769.68507611769</v>
          </cell>
          <cell r="Z48">
            <v>-26688.536732794459</v>
          </cell>
          <cell r="AD48">
            <v>0</v>
          </cell>
          <cell r="AH48">
            <v>0</v>
          </cell>
          <cell r="AL48">
            <v>0</v>
          </cell>
          <cell r="AP48">
            <v>0</v>
          </cell>
          <cell r="AT48">
            <v>0</v>
          </cell>
          <cell r="AX48">
            <v>0</v>
          </cell>
          <cell r="AZ48">
            <v>-237351.79936374153</v>
          </cell>
          <cell r="BA48">
            <v>-231039.41636123994</v>
          </cell>
          <cell r="BB48">
            <v>-229698.33174495414</v>
          </cell>
          <cell r="BC48">
            <v>-181744.22523044122</v>
          </cell>
          <cell r="BE48">
            <v>-108382.50228881996</v>
          </cell>
          <cell r="BF48">
            <v>-130330.90134406294</v>
          </cell>
          <cell r="BG48">
            <v>-113973.67290747332</v>
          </cell>
          <cell r="BH48">
            <v>-94795.600917629723</v>
          </cell>
          <cell r="BI48">
            <v>-128969.29707492159</v>
          </cell>
          <cell r="BJ48">
            <v>-100708.51501717701</v>
          </cell>
          <cell r="BK48">
            <v>-115724.65883748082</v>
          </cell>
          <cell r="BL48">
            <v>-86948.624312811517</v>
          </cell>
          <cell r="BM48">
            <v>0</v>
          </cell>
          <cell r="BN48">
            <v>0</v>
          </cell>
          <cell r="BO48">
            <v>0</v>
          </cell>
          <cell r="BP48">
            <v>0</v>
          </cell>
          <cell r="BQ48">
            <v>0</v>
          </cell>
          <cell r="BR48">
            <v>0</v>
          </cell>
          <cell r="BS48">
            <v>0</v>
          </cell>
          <cell r="BT48">
            <v>0</v>
          </cell>
        </row>
        <row r="49">
          <cell r="C49">
            <v>-31114.371919999998</v>
          </cell>
          <cell r="D49">
            <v>-32627.529355973591</v>
          </cell>
          <cell r="E49">
            <v>-38071.083659235905</v>
          </cell>
          <cell r="F49">
            <v>-26939.641419062576</v>
          </cell>
          <cell r="G49">
            <v>-26536.22164</v>
          </cell>
          <cell r="H49">
            <v>-33725.46804</v>
          </cell>
          <cell r="I49">
            <v>-31289.0362973991</v>
          </cell>
          <cell r="J49">
            <v>-24849.904945412229</v>
          </cell>
          <cell r="K49">
            <v>-28107.249039999999</v>
          </cell>
          <cell r="L49">
            <v>-46941.655118000002</v>
          </cell>
          <cell r="M49">
            <v>-34428.452316674797</v>
          </cell>
          <cell r="N49">
            <v>-34582.576736070201</v>
          </cell>
          <cell r="O49">
            <v>-31769.970989999998</v>
          </cell>
          <cell r="P49">
            <v>-28743.030159999995</v>
          </cell>
          <cell r="Q49">
            <v>-31779.3998655781</v>
          </cell>
          <cell r="R49">
            <v>-25926.825976858298</v>
          </cell>
          <cell r="S49">
            <v>-32146.460270000003</v>
          </cell>
          <cell r="T49">
            <v>-33568.468869999997</v>
          </cell>
          <cell r="U49">
            <v>-37021.457630598001</v>
          </cell>
          <cell r="V49">
            <v>-25506.832333147202</v>
          </cell>
          <cell r="W49">
            <v>-35268.093959999998</v>
          </cell>
          <cell r="X49">
            <v>-22053.784739999999</v>
          </cell>
          <cell r="Y49">
            <v>-31806.479379368102</v>
          </cell>
          <cell r="Z49">
            <v>-24286.968102863699</v>
          </cell>
          <cell r="AD49">
            <v>0</v>
          </cell>
          <cell r="AH49">
            <v>0</v>
          </cell>
          <cell r="AL49">
            <v>0</v>
          </cell>
          <cell r="AP49">
            <v>0</v>
          </cell>
          <cell r="AT49">
            <v>0</v>
          </cell>
          <cell r="AX49">
            <v>0</v>
          </cell>
          <cell r="AZ49">
            <v>-184942.36781999998</v>
          </cell>
          <cell r="BA49">
            <v>-197659.9362839736</v>
          </cell>
          <cell r="BB49">
            <v>-204395.909148854</v>
          </cell>
          <cell r="BC49">
            <v>-162092.74951341419</v>
          </cell>
          <cell r="BE49">
            <v>-85757.842599999989</v>
          </cell>
          <cell r="BF49">
            <v>-113294.65251397359</v>
          </cell>
          <cell r="BG49">
            <v>-103788.57227330979</v>
          </cell>
          <cell r="BH49">
            <v>-86372.12310054501</v>
          </cell>
          <cell r="BI49">
            <v>-99184.525219999996</v>
          </cell>
          <cell r="BJ49">
            <v>-84365.283769999995</v>
          </cell>
          <cell r="BK49">
            <v>-100607.33687554421</v>
          </cell>
          <cell r="BL49">
            <v>-75720.626412869198</v>
          </cell>
          <cell r="BM49">
            <v>0</v>
          </cell>
          <cell r="BN49">
            <v>0</v>
          </cell>
          <cell r="BO49">
            <v>0</v>
          </cell>
          <cell r="BP49">
            <v>0</v>
          </cell>
          <cell r="BQ49">
            <v>0</v>
          </cell>
          <cell r="BR49">
            <v>0</v>
          </cell>
          <cell r="BS49">
            <v>0</v>
          </cell>
          <cell r="BT49">
            <v>0</v>
          </cell>
        </row>
        <row r="50">
          <cell r="C50">
            <v>-4635.2719852639402</v>
          </cell>
          <cell r="D50">
            <v>-4353.3702679193193</v>
          </cell>
          <cell r="E50">
            <v>-2332.99500112438</v>
          </cell>
          <cell r="F50">
            <v>-2890.5562194406284</v>
          </cell>
          <cell r="G50">
            <v>-7777.3392982140695</v>
          </cell>
          <cell r="H50">
            <v>-7359.5820216674001</v>
          </cell>
          <cell r="I50">
            <v>-3364.1655447954099</v>
          </cell>
          <cell r="J50">
            <v>-3092.1261723248117</v>
          </cell>
          <cell r="K50">
            <v>-10212.04840534195</v>
          </cell>
          <cell r="L50">
            <v>-5323.2965405026298</v>
          </cell>
          <cell r="M50">
            <v>-4487.9400882437394</v>
          </cell>
          <cell r="N50">
            <v>-2440.7954253192702</v>
          </cell>
          <cell r="O50">
            <v>-14733.72624787438</v>
          </cell>
          <cell r="P50">
            <v>-4644.5262587878096</v>
          </cell>
          <cell r="Q50">
            <v>-3784.2399795433703</v>
          </cell>
          <cell r="R50">
            <v>-4340.8990992908703</v>
          </cell>
          <cell r="S50">
            <v>-6536.4892084209205</v>
          </cell>
          <cell r="T50">
            <v>-6475.0597205298691</v>
          </cell>
          <cell r="U50">
            <v>-4369.8762856436606</v>
          </cell>
          <cell r="V50">
            <v>-4485.53017072069</v>
          </cell>
          <cell r="W50">
            <v>-8514.5563986262896</v>
          </cell>
          <cell r="X50">
            <v>-5223.6452678593396</v>
          </cell>
          <cell r="Y50">
            <v>-6963.2056967495901</v>
          </cell>
          <cell r="Z50">
            <v>-2401.5686299307599</v>
          </cell>
          <cell r="AD50">
            <v>0</v>
          </cell>
          <cell r="AH50">
            <v>0</v>
          </cell>
          <cell r="AL50">
            <v>0</v>
          </cell>
          <cell r="AP50">
            <v>0</v>
          </cell>
          <cell r="AT50">
            <v>0</v>
          </cell>
          <cell r="AX50">
            <v>0</v>
          </cell>
          <cell r="AZ50">
            <v>-52409.43154374155</v>
          </cell>
          <cell r="BA50">
            <v>-33379.480077266366</v>
          </cell>
          <cell r="BB50">
            <v>-25302.42259610015</v>
          </cell>
          <cell r="BC50">
            <v>-19651.475717027028</v>
          </cell>
          <cell r="BE50">
            <v>-22624.65968881996</v>
          </cell>
          <cell r="BF50">
            <v>-17036.248830089349</v>
          </cell>
          <cell r="BG50">
            <v>-10185.100634163529</v>
          </cell>
          <cell r="BH50">
            <v>-8423.4778170847094</v>
          </cell>
          <cell r="BI50">
            <v>-29784.77185492159</v>
          </cell>
          <cell r="BJ50">
            <v>-16343.231247177018</v>
          </cell>
          <cell r="BK50">
            <v>-15117.321961936621</v>
          </cell>
          <cell r="BL50">
            <v>-11227.99789994232</v>
          </cell>
          <cell r="BM50">
            <v>0</v>
          </cell>
          <cell r="BN50">
            <v>0</v>
          </cell>
          <cell r="BO50">
            <v>0</v>
          </cell>
          <cell r="BP50">
            <v>0</v>
          </cell>
          <cell r="BQ50">
            <v>0</v>
          </cell>
          <cell r="BR50">
            <v>0</v>
          </cell>
          <cell r="BS50">
            <v>0</v>
          </cell>
          <cell r="BT50">
            <v>0</v>
          </cell>
        </row>
        <row r="51">
          <cell r="C51">
            <v>-133866.79467039957</v>
          </cell>
          <cell r="D51">
            <v>-129521.72724932025</v>
          </cell>
          <cell r="E51">
            <v>-148404.01802046644</v>
          </cell>
          <cell r="F51">
            <v>-71736.222172013629</v>
          </cell>
          <cell r="G51">
            <v>-124000.20048039946</v>
          </cell>
          <cell r="H51">
            <v>-122734.80190392076</v>
          </cell>
          <cell r="I51">
            <v>-119700.8361980608</v>
          </cell>
          <cell r="J51">
            <v>-92185.531457216479</v>
          </cell>
          <cell r="K51">
            <v>-134825.54963678221</v>
          </cell>
          <cell r="L51">
            <v>-123387.9166771427</v>
          </cell>
          <cell r="M51">
            <v>-49754.480852995308</v>
          </cell>
          <cell r="N51">
            <v>-121454.24637592369</v>
          </cell>
          <cell r="O51">
            <v>-126505.95372105137</v>
          </cell>
          <cell r="P51">
            <v>-130428.20010096865</v>
          </cell>
          <cell r="Q51">
            <v>-101446.48616633777</v>
          </cell>
          <cell r="R51">
            <v>-104927.55406205982</v>
          </cell>
          <cell r="S51">
            <v>-146649.65939531507</v>
          </cell>
          <cell r="T51">
            <v>-126696.59678662037</v>
          </cell>
          <cell r="U51">
            <v>-129035.90692353106</v>
          </cell>
          <cell r="V51">
            <v>-120068.95011041194</v>
          </cell>
          <cell r="W51">
            <v>-131345.44006424668</v>
          </cell>
          <cell r="X51">
            <v>-134896.84671579808</v>
          </cell>
          <cell r="Y51">
            <v>-71664.07700930709</v>
          </cell>
          <cell r="Z51">
            <v>-129728.75010347426</v>
          </cell>
          <cell r="AD51">
            <v>0</v>
          </cell>
          <cell r="AH51">
            <v>0</v>
          </cell>
          <cell r="AL51">
            <v>0</v>
          </cell>
          <cell r="AP51">
            <v>0</v>
          </cell>
          <cell r="AT51">
            <v>0</v>
          </cell>
          <cell r="AX51">
            <v>0</v>
          </cell>
          <cell r="AZ51">
            <v>-797193.5979681944</v>
          </cell>
          <cell r="BA51">
            <v>-767666.08943377074</v>
          </cell>
          <cell r="BB51">
            <v>-620005.80517069856</v>
          </cell>
          <cell r="BC51">
            <v>-640101.25428109989</v>
          </cell>
          <cell r="BE51">
            <v>-392691.5447875812</v>
          </cell>
          <cell r="BF51">
            <v>-375645.44583038369</v>
          </cell>
          <cell r="BG51">
            <v>-317859.33507152251</v>
          </cell>
          <cell r="BH51">
            <v>-285376.00000515376</v>
          </cell>
          <cell r="BI51">
            <v>-404502.05318061309</v>
          </cell>
          <cell r="BJ51">
            <v>-392020.64360338706</v>
          </cell>
          <cell r="BK51">
            <v>-302146.47009917593</v>
          </cell>
          <cell r="BL51">
            <v>-354725.25427594606</v>
          </cell>
          <cell r="BM51">
            <v>0</v>
          </cell>
          <cell r="BN51">
            <v>0</v>
          </cell>
          <cell r="BO51">
            <v>0</v>
          </cell>
          <cell r="BP51">
            <v>0</v>
          </cell>
          <cell r="BQ51">
            <v>0</v>
          </cell>
          <cell r="BR51">
            <v>0</v>
          </cell>
          <cell r="BS51">
            <v>0</v>
          </cell>
          <cell r="BT51">
            <v>0</v>
          </cell>
        </row>
        <row r="52">
          <cell r="C52">
            <v>-50128.849206629304</v>
          </cell>
          <cell r="D52">
            <v>-36316.864469427499</v>
          </cell>
          <cell r="E52">
            <v>-41064.440966405047</v>
          </cell>
          <cell r="F52">
            <v>-20948.557368561909</v>
          </cell>
          <cell r="G52">
            <v>-31595.434669854807</v>
          </cell>
          <cell r="H52">
            <v>-28393.004013352591</v>
          </cell>
          <cell r="I52">
            <v>-27833.969998261444</v>
          </cell>
          <cell r="J52">
            <v>-22923.432457476905</v>
          </cell>
          <cell r="K52">
            <v>-43304.85275766316</v>
          </cell>
          <cell r="L52">
            <v>-43415.031417412538</v>
          </cell>
          <cell r="M52">
            <v>-37760.414587637293</v>
          </cell>
          <cell r="N52">
            <v>-28407.093507801197</v>
          </cell>
          <cell r="O52">
            <v>-43336.44994234739</v>
          </cell>
          <cell r="P52">
            <v>-30218.895369575304</v>
          </cell>
          <cell r="Q52">
            <v>-32946.331799266045</v>
          </cell>
          <cell r="R52">
            <v>-30160.675996249389</v>
          </cell>
          <cell r="S52">
            <v>-46162.559263565374</v>
          </cell>
          <cell r="T52">
            <v>-40026.195737978625</v>
          </cell>
          <cell r="U52">
            <v>-38216.121055839372</v>
          </cell>
          <cell r="V52">
            <v>-35837.808718539251</v>
          </cell>
          <cell r="W52">
            <v>-47875.162361666291</v>
          </cell>
          <cell r="X52">
            <v>-38726.006004605064</v>
          </cell>
          <cell r="Y52">
            <v>-36014.1570129268</v>
          </cell>
          <cell r="Z52">
            <v>-30224.610344501325</v>
          </cell>
          <cell r="AD52">
            <v>0</v>
          </cell>
          <cell r="AH52">
            <v>0</v>
          </cell>
          <cell r="AL52">
            <v>0</v>
          </cell>
          <cell r="AP52">
            <v>0</v>
          </cell>
          <cell r="AT52">
            <v>0</v>
          </cell>
          <cell r="AX52">
            <v>0</v>
          </cell>
          <cell r="AZ52">
            <v>-262403.30820172635</v>
          </cell>
          <cell r="BA52">
            <v>-217095.99701235161</v>
          </cell>
          <cell r="BB52">
            <v>-213835.435420336</v>
          </cell>
          <cell r="BC52">
            <v>-168502.17839312999</v>
          </cell>
          <cell r="BE52">
            <v>-125029.13663414727</v>
          </cell>
          <cell r="BF52">
            <v>-108124.89990019263</v>
          </cell>
          <cell r="BG52">
            <v>-106658.82555230378</v>
          </cell>
          <cell r="BH52">
            <v>-72279.083333840012</v>
          </cell>
          <cell r="BI52">
            <v>-137374.17156757906</v>
          </cell>
          <cell r="BJ52">
            <v>-108971.097112159</v>
          </cell>
          <cell r="BK52">
            <v>-107176.60986803222</v>
          </cell>
          <cell r="BL52">
            <v>-96223.095059289975</v>
          </cell>
          <cell r="BM52">
            <v>0</v>
          </cell>
          <cell r="BN52">
            <v>0</v>
          </cell>
          <cell r="BO52">
            <v>0</v>
          </cell>
          <cell r="BP52">
            <v>0</v>
          </cell>
          <cell r="BQ52">
            <v>0</v>
          </cell>
          <cell r="BR52">
            <v>0</v>
          </cell>
          <cell r="BS52">
            <v>0</v>
          </cell>
          <cell r="BT52">
            <v>0</v>
          </cell>
        </row>
        <row r="53">
          <cell r="C53">
            <v>-12539.98813</v>
          </cell>
          <cell r="D53">
            <v>-14059.717500000001</v>
          </cell>
          <cell r="E53">
            <v>-14533.6370030043</v>
          </cell>
          <cell r="F53">
            <v>-12640.808723032947</v>
          </cell>
          <cell r="G53">
            <v>-17363.048920000001</v>
          </cell>
          <cell r="H53">
            <v>-16437.906179999998</v>
          </cell>
          <cell r="I53">
            <v>-15686.632745262699</v>
          </cell>
          <cell r="J53">
            <v>-15761.250052911853</v>
          </cell>
          <cell r="K53">
            <v>-15094.046900000001</v>
          </cell>
          <cell r="L53">
            <v>-16085.90789</v>
          </cell>
          <cell r="M53">
            <v>-26668.799647350101</v>
          </cell>
          <cell r="N53">
            <v>-11423.8238872773</v>
          </cell>
          <cell r="O53">
            <v>-14606.205029999999</v>
          </cell>
          <cell r="P53">
            <v>-16175.762129999999</v>
          </cell>
          <cell r="Q53">
            <v>-16722.043018293301</v>
          </cell>
          <cell r="R53">
            <v>-15496.5336837579</v>
          </cell>
          <cell r="S53">
            <v>-11848.870780000001</v>
          </cell>
          <cell r="T53">
            <v>-16359.893619999999</v>
          </cell>
          <cell r="U53">
            <v>-16941.683435758798</v>
          </cell>
          <cell r="V53">
            <v>-12964.7641730696</v>
          </cell>
          <cell r="W53">
            <v>-15720.015259999998</v>
          </cell>
          <cell r="X53">
            <v>-16241.45287999999</v>
          </cell>
          <cell r="Y53">
            <v>14298.311854358399</v>
          </cell>
          <cell r="Z53">
            <v>-15070.810971483801</v>
          </cell>
          <cell r="AD53">
            <v>0</v>
          </cell>
          <cell r="AH53">
            <v>0</v>
          </cell>
          <cell r="AL53">
            <v>0</v>
          </cell>
          <cell r="AP53">
            <v>0</v>
          </cell>
          <cell r="AT53">
            <v>0</v>
          </cell>
          <cell r="AX53">
            <v>0</v>
          </cell>
          <cell r="AZ53">
            <v>-87172.175019999995</v>
          </cell>
          <cell r="BA53">
            <v>-95360.640199999994</v>
          </cell>
          <cell r="BB53">
            <v>-76254.483995310802</v>
          </cell>
          <cell r="BC53">
            <v>-83357.991491533408</v>
          </cell>
          <cell r="BE53">
            <v>-44997.08395</v>
          </cell>
          <cell r="BF53">
            <v>-46583.531569999999</v>
          </cell>
          <cell r="BG53">
            <v>-56889.069395617102</v>
          </cell>
          <cell r="BH53">
            <v>-39825.882663222103</v>
          </cell>
          <cell r="BI53">
            <v>-42175.091070000002</v>
          </cell>
          <cell r="BJ53">
            <v>-48777.108629999988</v>
          </cell>
          <cell r="BK53">
            <v>-19365.4145996937</v>
          </cell>
          <cell r="BL53">
            <v>-43532.108828311299</v>
          </cell>
          <cell r="BM53">
            <v>0</v>
          </cell>
          <cell r="BN53">
            <v>0</v>
          </cell>
          <cell r="BO53">
            <v>0</v>
          </cell>
          <cell r="BP53">
            <v>0</v>
          </cell>
          <cell r="BQ53">
            <v>0</v>
          </cell>
          <cell r="BR53">
            <v>0</v>
          </cell>
          <cell r="BS53">
            <v>0</v>
          </cell>
          <cell r="BT53">
            <v>0</v>
          </cell>
        </row>
        <row r="54">
          <cell r="C54">
            <v>-229.63605315346553</v>
          </cell>
          <cell r="D54">
            <v>-180.36921682828284</v>
          </cell>
          <cell r="E54">
            <v>-181.29023851285228</v>
          </cell>
          <cell r="F54">
            <v>-114.07745705202311</v>
          </cell>
          <cell r="G54">
            <v>-181.20172819785338</v>
          </cell>
          <cell r="H54">
            <v>-155.40457552160279</v>
          </cell>
          <cell r="I54">
            <v>-177.83561148554023</v>
          </cell>
          <cell r="J54">
            <v>-116.3935947188106</v>
          </cell>
          <cell r="K54">
            <v>-186.81420402749231</v>
          </cell>
          <cell r="L54">
            <v>-127.14548077316337</v>
          </cell>
          <cell r="M54">
            <v>-149.90748862350205</v>
          </cell>
          <cell r="N54">
            <v>-120.5183951512373</v>
          </cell>
          <cell r="O54">
            <v>-202.09755742950423</v>
          </cell>
          <cell r="P54">
            <v>-187.0708438392665</v>
          </cell>
          <cell r="Q54">
            <v>-159.57139559095242</v>
          </cell>
          <cell r="R54">
            <v>-121.48945067225947</v>
          </cell>
          <cell r="S54">
            <v>-179.11923116245819</v>
          </cell>
          <cell r="T54">
            <v>-161.40832269678617</v>
          </cell>
          <cell r="U54">
            <v>-155.86095160794301</v>
          </cell>
          <cell r="V54">
            <v>-123.62957957366778</v>
          </cell>
          <cell r="W54">
            <v>-187.95672274448231</v>
          </cell>
          <cell r="X54">
            <v>-188.04833539988374</v>
          </cell>
          <cell r="Y54">
            <v>-185.12421377806837</v>
          </cell>
          <cell r="Z54">
            <v>-147.20834700160765</v>
          </cell>
          <cell r="AD54">
            <v>0</v>
          </cell>
          <cell r="AH54">
            <v>0</v>
          </cell>
          <cell r="AL54">
            <v>0</v>
          </cell>
          <cell r="AP54">
            <v>0</v>
          </cell>
          <cell r="AT54">
            <v>0</v>
          </cell>
          <cell r="AX54">
            <v>0</v>
          </cell>
          <cell r="AZ54">
            <v>-1166.8254967152559</v>
          </cell>
          <cell r="BA54">
            <v>-999.44677505898551</v>
          </cell>
          <cell r="BB54">
            <v>-1009.5898995988583</v>
          </cell>
          <cell r="BC54">
            <v>-743.31682416960587</v>
          </cell>
          <cell r="BE54">
            <v>-597.65198537881122</v>
          </cell>
          <cell r="BF54">
            <v>-462.91927312304904</v>
          </cell>
          <cell r="BG54">
            <v>-509.03333862189453</v>
          </cell>
          <cell r="BH54">
            <v>-350.98944692207101</v>
          </cell>
          <cell r="BI54">
            <v>-569.17351133644479</v>
          </cell>
          <cell r="BJ54">
            <v>-536.52750193593647</v>
          </cell>
          <cell r="BK54">
            <v>-500.55656097696374</v>
          </cell>
          <cell r="BL54">
            <v>-392.32737724753491</v>
          </cell>
          <cell r="BM54">
            <v>0</v>
          </cell>
          <cell r="BN54">
            <v>0</v>
          </cell>
          <cell r="BO54">
            <v>0</v>
          </cell>
          <cell r="BP54">
            <v>0</v>
          </cell>
          <cell r="BQ54">
            <v>0</v>
          </cell>
          <cell r="BR54">
            <v>0</v>
          </cell>
          <cell r="BS54">
            <v>0</v>
          </cell>
          <cell r="BT54">
            <v>0</v>
          </cell>
        </row>
        <row r="55">
          <cell r="C55">
            <v>-13885.608089999991</v>
          </cell>
          <cell r="D55">
            <v>-16918.007300000001</v>
          </cell>
          <cell r="E55">
            <v>-41156.997757673998</v>
          </cell>
          <cell r="F55">
            <v>2743.5742399869705</v>
          </cell>
          <cell r="G55">
            <v>-24594.030409999999</v>
          </cell>
          <cell r="H55">
            <v>-21682.98456999999</v>
          </cell>
          <cell r="I55">
            <v>-25651.966829488301</v>
          </cell>
          <cell r="J55">
            <v>-5388.0012600125883</v>
          </cell>
          <cell r="K55">
            <v>-10686.475739999991</v>
          </cell>
          <cell r="L55">
            <v>-18385.539519999998</v>
          </cell>
          <cell r="M55">
            <v>67448.775284776493</v>
          </cell>
          <cell r="N55">
            <v>-35537.196700116998</v>
          </cell>
          <cell r="O55">
            <v>-13343.380699999905</v>
          </cell>
          <cell r="P55">
            <v>-17887.187250000006</v>
          </cell>
          <cell r="Q55">
            <v>-7355.54207625042</v>
          </cell>
          <cell r="R55">
            <v>-12674.291067390901</v>
          </cell>
          <cell r="S55">
            <v>-16858.729319999988</v>
          </cell>
          <cell r="T55">
            <v>-15126.081440000011</v>
          </cell>
          <cell r="U55">
            <v>-21159.204228977302</v>
          </cell>
          <cell r="V55">
            <v>-21154.504262132297</v>
          </cell>
          <cell r="W55">
            <v>-27875.984960000002</v>
          </cell>
          <cell r="X55">
            <v>-16095.08890000001</v>
          </cell>
          <cell r="Y55">
            <v>-2607.0450035000404</v>
          </cell>
          <cell r="Z55">
            <v>-23258.691590197202</v>
          </cell>
          <cell r="AD55">
            <v>0</v>
          </cell>
          <cell r="AH55">
            <v>0</v>
          </cell>
          <cell r="AL55">
            <v>0</v>
          </cell>
          <cell r="AP55">
            <v>0</v>
          </cell>
          <cell r="AT55">
            <v>0</v>
          </cell>
          <cell r="AX55">
            <v>0</v>
          </cell>
          <cell r="AZ55">
            <v>-107244.20921999987</v>
          </cell>
          <cell r="BA55">
            <v>-106094.88898000002</v>
          </cell>
          <cell r="BB55">
            <v>-30481.980611113577</v>
          </cell>
          <cell r="BC55">
            <v>-95269.110639863007</v>
          </cell>
          <cell r="BE55">
            <v>-49166.114239999981</v>
          </cell>
          <cell r="BF55">
            <v>-56986.531389999989</v>
          </cell>
          <cell r="BG55">
            <v>639.81069761418621</v>
          </cell>
          <cell r="BH55">
            <v>-38181.623720142612</v>
          </cell>
          <cell r="BI55">
            <v>-58078.094979999893</v>
          </cell>
          <cell r="BJ55">
            <v>-49108.357590000029</v>
          </cell>
          <cell r="BK55">
            <v>-31121.791308727763</v>
          </cell>
          <cell r="BL55">
            <v>-57087.486919720403</v>
          </cell>
          <cell r="BM55">
            <v>0</v>
          </cell>
          <cell r="BN55">
            <v>0</v>
          </cell>
          <cell r="BO55">
            <v>0</v>
          </cell>
          <cell r="BP55">
            <v>0</v>
          </cell>
          <cell r="BQ55">
            <v>0</v>
          </cell>
          <cell r="BR55">
            <v>0</v>
          </cell>
          <cell r="BS55">
            <v>0</v>
          </cell>
          <cell r="BT55">
            <v>0</v>
          </cell>
        </row>
        <row r="56">
          <cell r="C56">
            <v>-57082.713190616792</v>
          </cell>
          <cell r="D56">
            <v>-62046.768763064458</v>
          </cell>
          <cell r="E56">
            <v>-51467.652054870247</v>
          </cell>
          <cell r="F56">
            <v>-40776.352863353721</v>
          </cell>
          <cell r="G56">
            <v>-50266.484752346805</v>
          </cell>
          <cell r="H56">
            <v>-56065.502565046583</v>
          </cell>
          <cell r="I56">
            <v>-50350.431013562818</v>
          </cell>
          <cell r="J56">
            <v>-47996.454092096319</v>
          </cell>
          <cell r="K56">
            <v>-65553.360035091551</v>
          </cell>
          <cell r="L56">
            <v>-45374.29236895698</v>
          </cell>
          <cell r="M56">
            <v>-52624.134414160908</v>
          </cell>
          <cell r="N56">
            <v>-45965.613885576946</v>
          </cell>
          <cell r="O56">
            <v>-55017.820491274571</v>
          </cell>
          <cell r="P56">
            <v>-65959.284507554068</v>
          </cell>
          <cell r="Q56">
            <v>-44262.997876937043</v>
          </cell>
          <cell r="R56">
            <v>-46474.563863989373</v>
          </cell>
          <cell r="S56">
            <v>-71600.380800587256</v>
          </cell>
          <cell r="T56">
            <v>-55023.01766594495</v>
          </cell>
          <cell r="U56">
            <v>-52563.037251347654</v>
          </cell>
          <cell r="V56">
            <v>-49988.243377097133</v>
          </cell>
          <cell r="W56">
            <v>-39686.320759835908</v>
          </cell>
          <cell r="X56">
            <v>-63646.250595793113</v>
          </cell>
          <cell r="Y56">
            <v>-47156.062633460584</v>
          </cell>
          <cell r="Z56">
            <v>-61027.428850290322</v>
          </cell>
          <cell r="AD56">
            <v>0</v>
          </cell>
          <cell r="AH56">
            <v>0</v>
          </cell>
          <cell r="AL56">
            <v>0</v>
          </cell>
          <cell r="AP56">
            <v>0</v>
          </cell>
          <cell r="AT56">
            <v>0</v>
          </cell>
          <cell r="AX56">
            <v>0</v>
          </cell>
          <cell r="AZ56">
            <v>-339207.08002975286</v>
          </cell>
          <cell r="BA56">
            <v>-348115.11646636017</v>
          </cell>
          <cell r="BB56">
            <v>-298424.31524433923</v>
          </cell>
          <cell r="BC56">
            <v>-292228.6569324038</v>
          </cell>
          <cell r="BE56">
            <v>-172901.55797805515</v>
          </cell>
          <cell r="BF56">
            <v>-163487.56369706802</v>
          </cell>
          <cell r="BG56">
            <v>-154442.21748259396</v>
          </cell>
          <cell r="BH56">
            <v>-134738.42084102696</v>
          </cell>
          <cell r="BI56">
            <v>-166305.52205169774</v>
          </cell>
          <cell r="BJ56">
            <v>-184627.55276929212</v>
          </cell>
          <cell r="BK56">
            <v>-143982.09776174527</v>
          </cell>
          <cell r="BL56">
            <v>-157490.23609137684</v>
          </cell>
          <cell r="BM56">
            <v>0</v>
          </cell>
          <cell r="BN56">
            <v>0</v>
          </cell>
          <cell r="BO56">
            <v>0</v>
          </cell>
          <cell r="BP56">
            <v>0</v>
          </cell>
          <cell r="BQ56">
            <v>0</v>
          </cell>
          <cell r="BR56">
            <v>0</v>
          </cell>
          <cell r="BS56">
            <v>0</v>
          </cell>
          <cell r="BT56">
            <v>0</v>
          </cell>
        </row>
        <row r="57">
          <cell r="C57">
            <v>-6724.0749499999902</v>
          </cell>
          <cell r="D57">
            <v>-5929.7186800000309</v>
          </cell>
          <cell r="E57">
            <v>-8193.9135353248494</v>
          </cell>
          <cell r="F57">
            <v>-7730.3078349121033</v>
          </cell>
          <cell r="G57">
            <v>-9187.4720799999795</v>
          </cell>
          <cell r="H57">
            <v>-9192.7776700000395</v>
          </cell>
          <cell r="I57">
            <v>-5582.6923957946492</v>
          </cell>
          <cell r="J57">
            <v>-9361.2910553690235</v>
          </cell>
          <cell r="K57">
            <v>-7581.3782500000598</v>
          </cell>
          <cell r="L57">
            <v>-6582.9290199999396</v>
          </cell>
          <cell r="M57">
            <v>-9288.6531492025606</v>
          </cell>
          <cell r="N57">
            <v>-10544.9896262603</v>
          </cell>
          <cell r="O57">
            <v>-7808.9241899999797</v>
          </cell>
          <cell r="P57">
            <v>-8544.9907500000008</v>
          </cell>
          <cell r="Q57">
            <v>-7071.6577836474698</v>
          </cell>
          <cell r="R57">
            <v>-9460.9042320631288</v>
          </cell>
          <cell r="S57">
            <v>-5379.2296000000297</v>
          </cell>
          <cell r="T57">
            <v>-3830.3661100000072</v>
          </cell>
          <cell r="U57">
            <v>-10134.575860086299</v>
          </cell>
          <cell r="V57">
            <v>-10812.339722929601</v>
          </cell>
          <cell r="W57">
            <v>-8097.3507399999799</v>
          </cell>
          <cell r="X57">
            <v>-6652.5365899999997</v>
          </cell>
          <cell r="Y57">
            <v>-8878.4462996919701</v>
          </cell>
          <cell r="Z57">
            <v>-11895.2973317709</v>
          </cell>
          <cell r="AD57">
            <v>0</v>
          </cell>
          <cell r="AH57">
            <v>0</v>
          </cell>
          <cell r="AL57">
            <v>0</v>
          </cell>
          <cell r="AP57">
            <v>0</v>
          </cell>
          <cell r="AT57">
            <v>0</v>
          </cell>
          <cell r="AX57">
            <v>0</v>
          </cell>
          <cell r="AZ57">
            <v>-44778.429810000016</v>
          </cell>
          <cell r="BA57">
            <v>-40733.318820000015</v>
          </cell>
          <cell r="BB57">
            <v>-49149.939023747793</v>
          </cell>
          <cell r="BC57">
            <v>-59805.129803305055</v>
          </cell>
          <cell r="BE57">
            <v>-23492.925280000029</v>
          </cell>
          <cell r="BF57">
            <v>-21705.425370000012</v>
          </cell>
          <cell r="BG57">
            <v>-23065.259080322059</v>
          </cell>
          <cell r="BH57">
            <v>-27636.588516541426</v>
          </cell>
          <cell r="BI57">
            <v>-21285.504529999991</v>
          </cell>
          <cell r="BJ57">
            <v>-19027.893450000007</v>
          </cell>
          <cell r="BK57">
            <v>-26084.679943425741</v>
          </cell>
          <cell r="BL57">
            <v>-32168.54128676363</v>
          </cell>
          <cell r="BM57">
            <v>0</v>
          </cell>
          <cell r="BN57">
            <v>0</v>
          </cell>
          <cell r="BO57">
            <v>0</v>
          </cell>
          <cell r="BP57">
            <v>0</v>
          </cell>
          <cell r="BQ57">
            <v>0</v>
          </cell>
          <cell r="BR57">
            <v>0</v>
          </cell>
          <cell r="BS57">
            <v>0</v>
          </cell>
          <cell r="BT57">
            <v>0</v>
          </cell>
        </row>
        <row r="58">
          <cell r="C58">
            <v>-18137.26641</v>
          </cell>
          <cell r="D58">
            <v>-15525.543559999998</v>
          </cell>
          <cell r="E58">
            <v>-15700.886158537078</v>
          </cell>
          <cell r="F58">
            <v>-15612.738825422279</v>
          </cell>
          <cell r="G58">
            <v>-15041.171639999999</v>
          </cell>
          <cell r="H58">
            <v>-13455.975619999999</v>
          </cell>
          <cell r="I58">
            <v>-15999.554068967471</v>
          </cell>
          <cell r="J58">
            <v>-16709.751582302601</v>
          </cell>
          <cell r="K58">
            <v>-15687.935110000011</v>
          </cell>
          <cell r="L58">
            <v>-15446.720539999998</v>
          </cell>
          <cell r="M58">
            <v>-13395.663755194561</v>
          </cell>
          <cell r="N58">
            <v>-16160.511615940441</v>
          </cell>
          <cell r="O58">
            <v>-17064.170180000001</v>
          </cell>
          <cell r="P58">
            <v>-14036.631690000002</v>
          </cell>
          <cell r="Q58">
            <v>-14701.677032460078</v>
          </cell>
          <cell r="R58">
            <v>-14878.785333961629</v>
          </cell>
          <cell r="S58">
            <v>-14582.732559999991</v>
          </cell>
          <cell r="T58">
            <v>-13501.685019999999</v>
          </cell>
          <cell r="U58">
            <v>-15478.74669427377</v>
          </cell>
          <cell r="V58">
            <v>-14194.932763489769</v>
          </cell>
          <cell r="W58">
            <v>-13380.19189</v>
          </cell>
          <cell r="X58">
            <v>-13985.993899999998</v>
          </cell>
          <cell r="Y58">
            <v>-15347.467715788</v>
          </cell>
          <cell r="Z58">
            <v>-15577.003845441741</v>
          </cell>
          <cell r="AD58">
            <v>0</v>
          </cell>
          <cell r="AH58">
            <v>0</v>
          </cell>
          <cell r="AL58">
            <v>0</v>
          </cell>
          <cell r="AP58">
            <v>0</v>
          </cell>
          <cell r="AT58">
            <v>0</v>
          </cell>
          <cell r="AX58">
            <v>0</v>
          </cell>
          <cell r="AZ58">
            <v>-93893.467789999995</v>
          </cell>
          <cell r="BA58">
            <v>-85952.550329999998</v>
          </cell>
          <cell r="BB58">
            <v>-90623.995425220957</v>
          </cell>
          <cell r="BC58">
            <v>-93133.723966558449</v>
          </cell>
          <cell r="BE58">
            <v>-48866.37316000001</v>
          </cell>
          <cell r="BF58">
            <v>-44428.239719999998</v>
          </cell>
          <cell r="BG58">
            <v>-45096.103982699111</v>
          </cell>
          <cell r="BH58">
            <v>-48483.002023665322</v>
          </cell>
          <cell r="BI58">
            <v>-45027.094629999992</v>
          </cell>
          <cell r="BJ58">
            <v>-41524.31061</v>
          </cell>
          <cell r="BK58">
            <v>-45527.891442521846</v>
          </cell>
          <cell r="BL58">
            <v>-44650.721942893142</v>
          </cell>
          <cell r="BM58">
            <v>0</v>
          </cell>
          <cell r="BN58">
            <v>0</v>
          </cell>
          <cell r="BO58">
            <v>0</v>
          </cell>
          <cell r="BP58">
            <v>0</v>
          </cell>
          <cell r="BQ58">
            <v>0</v>
          </cell>
          <cell r="BR58">
            <v>0</v>
          </cell>
          <cell r="BS58">
            <v>0</v>
          </cell>
          <cell r="BT58">
            <v>0</v>
          </cell>
        </row>
        <row r="59">
          <cell r="C59">
            <v>-2642.6402547673615</v>
          </cell>
          <cell r="D59">
            <v>-2622.4716827041284</v>
          </cell>
          <cell r="E59">
            <v>-830.61383252229541</v>
          </cell>
          <cell r="F59">
            <v>-809.32976899531604</v>
          </cell>
          <cell r="G59">
            <v>-2235.0377926885344</v>
          </cell>
          <cell r="H59">
            <v>-2891.4222998179275</v>
          </cell>
          <cell r="I59">
            <v>-1077.1928943800281</v>
          </cell>
          <cell r="J59">
            <v>-973.43774244379642</v>
          </cell>
          <cell r="K59">
            <v>-2992.0550021380254</v>
          </cell>
          <cell r="L59">
            <v>-2302.0410610189551</v>
          </cell>
          <cell r="M59">
            <v>-998.32964780085251</v>
          </cell>
          <cell r="N59">
            <v>-1288.3739568249732</v>
          </cell>
          <cell r="O59">
            <v>-2971.1193999249231</v>
          </cell>
          <cell r="P59">
            <v>-2932.4979800777778</v>
          </cell>
          <cell r="Q59">
            <v>-1128.9147065539094</v>
          </cell>
          <cell r="R59">
            <v>-1060.650483639251</v>
          </cell>
          <cell r="S59">
            <v>-2867.2554426286606</v>
          </cell>
          <cell r="T59">
            <v>-2842.7964924032976</v>
          </cell>
          <cell r="U59">
            <v>-1196.0973826903512</v>
          </cell>
          <cell r="V59">
            <v>-909.81335640255475</v>
          </cell>
          <cell r="W59">
            <v>-2288.7032201151669</v>
          </cell>
          <cell r="X59">
            <v>-2711.7800627802462</v>
          </cell>
          <cell r="Y59">
            <v>-1181.4840802827966</v>
          </cell>
          <cell r="Z59">
            <v>-1429.2481135745572</v>
          </cell>
          <cell r="AD59">
            <v>0</v>
          </cell>
          <cell r="AH59">
            <v>0</v>
          </cell>
          <cell r="AL59">
            <v>0</v>
          </cell>
          <cell r="AP59">
            <v>0</v>
          </cell>
          <cell r="AT59">
            <v>0</v>
          </cell>
          <cell r="AX59">
            <v>0</v>
          </cell>
          <cell r="AZ59">
            <v>-15996.811112262672</v>
          </cell>
          <cell r="BA59">
            <v>-16303.009578802332</v>
          </cell>
          <cell r="BB59">
            <v>-6412.6325442302332</v>
          </cell>
          <cell r="BC59">
            <v>-6470.8534218804489</v>
          </cell>
          <cell r="BE59">
            <v>-7869.7330495939223</v>
          </cell>
          <cell r="BF59">
            <v>-7815.9350435410106</v>
          </cell>
          <cell r="BG59">
            <v>-2906.136374703176</v>
          </cell>
          <cell r="BH59">
            <v>-3071.1414682640857</v>
          </cell>
          <cell r="BI59">
            <v>-8127.0780626687501</v>
          </cell>
          <cell r="BJ59">
            <v>-8487.0745352613212</v>
          </cell>
          <cell r="BK59">
            <v>-3506.4961695270572</v>
          </cell>
          <cell r="BL59">
            <v>-3399.7119536163627</v>
          </cell>
          <cell r="BM59">
            <v>0</v>
          </cell>
          <cell r="BN59">
            <v>0</v>
          </cell>
          <cell r="BO59">
            <v>0</v>
          </cell>
          <cell r="BP59">
            <v>0</v>
          </cell>
          <cell r="BQ59">
            <v>0</v>
          </cell>
          <cell r="BR59">
            <v>0</v>
          </cell>
          <cell r="BS59">
            <v>0</v>
          </cell>
          <cell r="BT59">
            <v>0</v>
          </cell>
        </row>
        <row r="60">
          <cell r="C60">
            <v>-27547.286555849441</v>
          </cell>
          <cell r="D60">
            <v>-35890.939750360296</v>
          </cell>
          <cell r="E60">
            <v>-24952.842486164183</v>
          </cell>
          <cell r="F60">
            <v>-14931.557470979194</v>
          </cell>
          <cell r="G60">
            <v>-21691.157909658297</v>
          </cell>
          <cell r="H60">
            <v>-28510.126375228607</v>
          </cell>
          <cell r="I60">
            <v>-25297.514914149524</v>
          </cell>
          <cell r="J60">
            <v>-18819.056882349472</v>
          </cell>
          <cell r="K60">
            <v>-37249.417202953446</v>
          </cell>
          <cell r="L60">
            <v>-18722.129707938082</v>
          </cell>
          <cell r="M60">
            <v>-27092.151444489424</v>
          </cell>
          <cell r="N60">
            <v>-16273.824743766039</v>
          </cell>
          <cell r="O60">
            <v>-24269.435721349662</v>
          </cell>
          <cell r="P60">
            <v>-37888.672887476292</v>
          </cell>
          <cell r="Q60">
            <v>-18235.725313631385</v>
          </cell>
          <cell r="R60">
            <v>-19408.616167423672</v>
          </cell>
          <cell r="S60">
            <v>-46244.544177958582</v>
          </cell>
          <cell r="T60">
            <v>-32736.807503541644</v>
          </cell>
          <cell r="U60">
            <v>-23590.327605079226</v>
          </cell>
          <cell r="V60">
            <v>-21837.548897386449</v>
          </cell>
          <cell r="W60">
            <v>-13666.608189720762</v>
          </cell>
          <cell r="X60">
            <v>-37776.587093012866</v>
          </cell>
          <cell r="Y60">
            <v>-19824.560758667725</v>
          </cell>
          <cell r="Z60">
            <v>-29968.453816065725</v>
          </cell>
          <cell r="AD60">
            <v>0</v>
          </cell>
          <cell r="AH60">
            <v>0</v>
          </cell>
          <cell r="AL60">
            <v>0</v>
          </cell>
          <cell r="AP60">
            <v>0</v>
          </cell>
          <cell r="AT60">
            <v>0</v>
          </cell>
          <cell r="AX60">
            <v>0</v>
          </cell>
          <cell r="AZ60">
            <v>-170668.44975749019</v>
          </cell>
          <cell r="BA60">
            <v>-191525.26331755781</v>
          </cell>
          <cell r="BB60">
            <v>-138993.12252218148</v>
          </cell>
          <cell r="BC60">
            <v>-121239.05797797056</v>
          </cell>
          <cell r="BE60">
            <v>-86487.861668461177</v>
          </cell>
          <cell r="BF60">
            <v>-83123.195833526988</v>
          </cell>
          <cell r="BG60">
            <v>-77342.508844803131</v>
          </cell>
          <cell r="BH60">
            <v>-50024.439097094706</v>
          </cell>
          <cell r="BI60">
            <v>-84180.588089028999</v>
          </cell>
          <cell r="BJ60">
            <v>-108402.06748403079</v>
          </cell>
          <cell r="BK60">
            <v>-61650.613677378336</v>
          </cell>
          <cell r="BL60">
            <v>-71214.618880875845</v>
          </cell>
          <cell r="BM60">
            <v>0</v>
          </cell>
          <cell r="BN60">
            <v>0</v>
          </cell>
          <cell r="BO60">
            <v>0</v>
          </cell>
          <cell r="BP60">
            <v>0</v>
          </cell>
          <cell r="BQ60">
            <v>0</v>
          </cell>
          <cell r="BR60">
            <v>0</v>
          </cell>
          <cell r="BS60">
            <v>0</v>
          </cell>
          <cell r="BT60">
            <v>0</v>
          </cell>
        </row>
        <row r="61">
          <cell r="C61">
            <v>-2031.4450200000001</v>
          </cell>
          <cell r="D61">
            <v>-2078.0950900000003</v>
          </cell>
          <cell r="E61">
            <v>-1789.3960423218441</v>
          </cell>
          <cell r="F61">
            <v>-1692.4189630448222</v>
          </cell>
          <cell r="G61">
            <v>-2111.6453300000003</v>
          </cell>
          <cell r="H61">
            <v>-2015.2006000000099</v>
          </cell>
          <cell r="I61">
            <v>-2393.4767402711459</v>
          </cell>
          <cell r="J61">
            <v>-2132.9168296314274</v>
          </cell>
          <cell r="K61">
            <v>-2041.57447</v>
          </cell>
          <cell r="L61">
            <v>-2321.4720400000001</v>
          </cell>
          <cell r="M61">
            <v>-1849.33641747351</v>
          </cell>
          <cell r="N61">
            <v>-1697.9139427851899</v>
          </cell>
          <cell r="O61">
            <v>-2904.1709999999998</v>
          </cell>
          <cell r="P61">
            <v>-2556.4912000000004</v>
          </cell>
          <cell r="Q61">
            <v>-3125.023040644202</v>
          </cell>
          <cell r="R61">
            <v>-1665.60764690169</v>
          </cell>
          <cell r="S61">
            <v>-2526.6190200000001</v>
          </cell>
          <cell r="T61">
            <v>-2111.3625400000001</v>
          </cell>
          <cell r="U61">
            <v>-2163.2897092180037</v>
          </cell>
          <cell r="V61">
            <v>-2233.6086368887522</v>
          </cell>
          <cell r="W61">
            <v>-2254.4667199999999</v>
          </cell>
          <cell r="X61">
            <v>-2518.35295</v>
          </cell>
          <cell r="Y61">
            <v>-1924.1037790300973</v>
          </cell>
          <cell r="Z61">
            <v>-2157.425743437404</v>
          </cell>
          <cell r="AD61">
            <v>0</v>
          </cell>
          <cell r="AH61">
            <v>0</v>
          </cell>
          <cell r="AL61">
            <v>0</v>
          </cell>
          <cell r="AP61">
            <v>0</v>
          </cell>
          <cell r="AT61">
            <v>0</v>
          </cell>
          <cell r="AX61">
            <v>0</v>
          </cell>
          <cell r="AZ61">
            <v>-13869.921560000001</v>
          </cell>
          <cell r="BA61">
            <v>-13600.974420000011</v>
          </cell>
          <cell r="BB61">
            <v>-13244.625728958803</v>
          </cell>
          <cell r="BC61">
            <v>-11579.891762689287</v>
          </cell>
          <cell r="BE61">
            <v>-6184.66482</v>
          </cell>
          <cell r="BF61">
            <v>-6414.7677300000105</v>
          </cell>
          <cell r="BG61">
            <v>-6032.2092000664998</v>
          </cell>
          <cell r="BH61">
            <v>-5523.2497354614397</v>
          </cell>
          <cell r="BI61">
            <v>-7685.2567400000007</v>
          </cell>
          <cell r="BJ61">
            <v>-7186.2066900000009</v>
          </cell>
          <cell r="BK61">
            <v>-7212.4165288923023</v>
          </cell>
          <cell r="BL61">
            <v>-6056.6420272278465</v>
          </cell>
          <cell r="BM61">
            <v>0</v>
          </cell>
          <cell r="BN61">
            <v>0</v>
          </cell>
          <cell r="BO61">
            <v>0</v>
          </cell>
          <cell r="BP61">
            <v>0</v>
          </cell>
          <cell r="BQ61">
            <v>0</v>
          </cell>
          <cell r="BR61">
            <v>0</v>
          </cell>
          <cell r="BS61">
            <v>0</v>
          </cell>
          <cell r="BT61">
            <v>0</v>
          </cell>
        </row>
        <row r="62">
          <cell r="C62">
            <v>-1147064.3194811998</v>
          </cell>
          <cell r="D62">
            <v>-1045551.386725027</v>
          </cell>
          <cell r="E62">
            <v>-933618.37985880568</v>
          </cell>
          <cell r="F62">
            <v>-684397.5971447879</v>
          </cell>
          <cell r="G62">
            <v>-1053487.3400299998</v>
          </cell>
          <cell r="H62">
            <v>-968769.74028858263</v>
          </cell>
          <cell r="I62">
            <v>-838208.43021098233</v>
          </cell>
          <cell r="J62">
            <v>-658880.00658713409</v>
          </cell>
          <cell r="K62">
            <v>-1094213.1001500001</v>
          </cell>
          <cell r="L62">
            <v>-1050492.5063079828</v>
          </cell>
          <cell r="M62">
            <v>-792336.06513786525</v>
          </cell>
          <cell r="N62">
            <v>-765228.57291040989</v>
          </cell>
          <cell r="O62">
            <v>-1062266.9917621999</v>
          </cell>
          <cell r="P62">
            <v>-1020483.9052283659</v>
          </cell>
          <cell r="Q62">
            <v>-799906.14854908094</v>
          </cell>
          <cell r="R62">
            <v>-705356.0194682068</v>
          </cell>
          <cell r="S62">
            <v>-1028206.9840648003</v>
          </cell>
          <cell r="T62">
            <v>-1027148.7681478169</v>
          </cell>
          <cell r="U62">
            <v>-844923.20251525275</v>
          </cell>
          <cell r="V62">
            <v>-705815.8587141193</v>
          </cell>
          <cell r="W62">
            <v>-969077.92364149238</v>
          </cell>
          <cell r="X62">
            <v>-984734.08906148979</v>
          </cell>
          <cell r="Y62">
            <v>-750807.18841855775</v>
          </cell>
          <cell r="Z62">
            <v>-698154.88874935964</v>
          </cell>
          <cell r="AD62">
            <v>0</v>
          </cell>
          <cell r="AH62">
            <v>0</v>
          </cell>
          <cell r="AL62">
            <v>0</v>
          </cell>
          <cell r="AP62">
            <v>0</v>
          </cell>
          <cell r="AT62">
            <v>0</v>
          </cell>
          <cell r="AX62">
            <v>0</v>
          </cell>
          <cell r="AZ62">
            <v>-6354316.6591296932</v>
          </cell>
          <cell r="BA62">
            <v>-6097180.3957592659</v>
          </cell>
          <cell r="BB62">
            <v>-4959799.4146905448</v>
          </cell>
          <cell r="BC62">
            <v>-4217832.9435740178</v>
          </cell>
          <cell r="BE62">
            <v>-3294763.7596612</v>
          </cell>
          <cell r="BF62">
            <v>-3064814.6333215921</v>
          </cell>
          <cell r="BG62">
            <v>-2564162.8752076533</v>
          </cell>
          <cell r="BH62">
            <v>-2108506.1766423322</v>
          </cell>
          <cell r="BI62">
            <v>-3059552.8994684927</v>
          </cell>
          <cell r="BJ62">
            <v>-3032365.7624376724</v>
          </cell>
          <cell r="BK62">
            <v>-2395636.5394828916</v>
          </cell>
          <cell r="BL62">
            <v>-2109326.7669316852</v>
          </cell>
          <cell r="BM62">
            <v>0</v>
          </cell>
          <cell r="BN62">
            <v>0</v>
          </cell>
          <cell r="BO62">
            <v>0</v>
          </cell>
          <cell r="BP62">
            <v>0</v>
          </cell>
          <cell r="BQ62">
            <v>0</v>
          </cell>
          <cell r="BR62">
            <v>0</v>
          </cell>
          <cell r="BS62">
            <v>0</v>
          </cell>
          <cell r="BT62">
            <v>0</v>
          </cell>
        </row>
        <row r="64">
          <cell r="C64">
            <v>84954.514338801149</v>
          </cell>
          <cell r="D64">
            <v>128536.38810497301</v>
          </cell>
          <cell r="E64">
            <v>160389.23393007938</v>
          </cell>
          <cell r="F64">
            <v>166811.6924966065</v>
          </cell>
          <cell r="G64">
            <v>-12035.471450001933</v>
          </cell>
          <cell r="H64">
            <v>-7286.9018085823627</v>
          </cell>
          <cell r="I64">
            <v>46436.952833091491</v>
          </cell>
          <cell r="J64">
            <v>62214.534528861637</v>
          </cell>
          <cell r="K64">
            <v>41284.820959999925</v>
          </cell>
          <cell r="L64">
            <v>-8628.6437779827975</v>
          </cell>
          <cell r="M64">
            <v>20152.644261499285</v>
          </cell>
          <cell r="N64">
            <v>-9916.1989001708571</v>
          </cell>
          <cell r="O64">
            <v>7189.8492978001013</v>
          </cell>
          <cell r="P64">
            <v>9870.5800016322173</v>
          </cell>
          <cell r="Q64">
            <v>14576.068917628611</v>
          </cell>
          <cell r="R64">
            <v>-13470.866465152241</v>
          </cell>
          <cell r="S64">
            <v>-22145.147614798392</v>
          </cell>
          <cell r="T64">
            <v>-8942.6815378157189</v>
          </cell>
          <cell r="U64">
            <v>3379.5048723596847</v>
          </cell>
          <cell r="V64">
            <v>6434.9252229294507</v>
          </cell>
          <cell r="W64">
            <v>54314.287298506708</v>
          </cell>
          <cell r="X64">
            <v>14434.006488511804</v>
          </cell>
          <cell r="Y64">
            <v>-738.41132166632451</v>
          </cell>
          <cell r="Z64">
            <v>8343.058570553083</v>
          </cell>
          <cell r="AD64">
            <v>0</v>
          </cell>
          <cell r="AH64">
            <v>0</v>
          </cell>
          <cell r="AL64">
            <v>0</v>
          </cell>
          <cell r="AP64">
            <v>0</v>
          </cell>
          <cell r="AT64">
            <v>0</v>
          </cell>
          <cell r="AX64">
            <v>0</v>
          </cell>
          <cell r="AZ64">
            <v>153561.85283030756</v>
          </cell>
          <cell r="BA64">
            <v>127982.74747073557</v>
          </cell>
          <cell r="BB64">
            <v>244195.99349299166</v>
          </cell>
          <cell r="BC64">
            <v>220417.14545362722</v>
          </cell>
          <cell r="BE64">
            <v>114202.86384879891</v>
          </cell>
          <cell r="BF64">
            <v>112620.84251840832</v>
          </cell>
          <cell r="BG64">
            <v>226978.83102467004</v>
          </cell>
          <cell r="BH64">
            <v>219110.02812529681</v>
          </cell>
          <cell r="BI64">
            <v>39357.98898150865</v>
          </cell>
          <cell r="BJ64">
            <v>15362.904952328186</v>
          </cell>
          <cell r="BK64">
            <v>17217.162468321621</v>
          </cell>
          <cell r="BL64">
            <v>1307.1173283308744</v>
          </cell>
          <cell r="BM64">
            <v>0</v>
          </cell>
          <cell r="BN64">
            <v>0</v>
          </cell>
          <cell r="BO64">
            <v>0</v>
          </cell>
          <cell r="BP64">
            <v>0</v>
          </cell>
          <cell r="BQ64">
            <v>0</v>
          </cell>
          <cell r="BR64">
            <v>0</v>
          </cell>
          <cell r="BS64">
            <v>0</v>
          </cell>
          <cell r="BT64">
            <v>0</v>
          </cell>
        </row>
        <row r="66">
          <cell r="C66">
            <v>67516.636792107951</v>
          </cell>
          <cell r="D66">
            <v>-117279.90422521769</v>
          </cell>
          <cell r="E66">
            <v>-43110.175962114947</v>
          </cell>
          <cell r="F66">
            <v>-92462.557630912081</v>
          </cell>
          <cell r="G66">
            <v>-27023.736031295899</v>
          </cell>
          <cell r="H66">
            <v>45413.280335215037</v>
          </cell>
          <cell r="I66">
            <v>-94907.973547035741</v>
          </cell>
          <cell r="J66">
            <v>-64863.728290969797</v>
          </cell>
          <cell r="K66">
            <v>-83338.953517526854</v>
          </cell>
          <cell r="L66">
            <v>-67279.292185449332</v>
          </cell>
          <cell r="M66">
            <v>-136789.67583432884</v>
          </cell>
          <cell r="N66">
            <v>136576.23412443581</v>
          </cell>
          <cell r="O66">
            <v>537.71182010469784</v>
          </cell>
          <cell r="P66">
            <v>17476.629894435002</v>
          </cell>
          <cell r="Q66">
            <v>47078.899371951564</v>
          </cell>
          <cell r="R66">
            <v>7986.4440420399333</v>
          </cell>
          <cell r="S66">
            <v>-273974.17617750878</v>
          </cell>
          <cell r="T66">
            <v>-23445.557003052098</v>
          </cell>
          <cell r="U66">
            <v>-87594.340613202017</v>
          </cell>
          <cell r="V66">
            <v>-107021.66303540967</v>
          </cell>
          <cell r="W66">
            <v>-219462.78332692085</v>
          </cell>
          <cell r="X66">
            <v>-47887.64846318958</v>
          </cell>
          <cell r="Y66">
            <v>-36121.912661893715</v>
          </cell>
          <cell r="Z66">
            <v>75037.091553438251</v>
          </cell>
          <cell r="AD66">
            <v>0</v>
          </cell>
          <cell r="AH66">
            <v>0</v>
          </cell>
          <cell r="AL66">
            <v>0</v>
          </cell>
          <cell r="AP66">
            <v>0</v>
          </cell>
          <cell r="AT66">
            <v>0</v>
          </cell>
          <cell r="AX66">
            <v>0</v>
          </cell>
          <cell r="AZ66">
            <v>-535746.30044103973</v>
          </cell>
          <cell r="BA66">
            <v>-193002.49164725863</v>
          </cell>
          <cell r="BB66">
            <v>-351445.17924662371</v>
          </cell>
          <cell r="BC66">
            <v>-44748.179237377568</v>
          </cell>
          <cell r="BE66">
            <v>-42847.052756714795</v>
          </cell>
          <cell r="BF66">
            <v>-139143.91607545197</v>
          </cell>
          <cell r="BG66">
            <v>-274807.82534347952</v>
          </cell>
          <cell r="BH66">
            <v>-20750.051797446067</v>
          </cell>
          <cell r="BI66">
            <v>-492899.24768432492</v>
          </cell>
          <cell r="BJ66">
            <v>-53858.575571806672</v>
          </cell>
          <cell r="BK66">
            <v>-76637.353903144176</v>
          </cell>
          <cell r="BL66">
            <v>-23998.127439931501</v>
          </cell>
          <cell r="BM66">
            <v>0</v>
          </cell>
          <cell r="BN66">
            <v>0</v>
          </cell>
          <cell r="BO66">
            <v>0</v>
          </cell>
          <cell r="BP66">
            <v>0</v>
          </cell>
          <cell r="BQ66">
            <v>0</v>
          </cell>
          <cell r="BR66">
            <v>0</v>
          </cell>
          <cell r="BS66">
            <v>0</v>
          </cell>
          <cell r="BT66">
            <v>0</v>
          </cell>
        </row>
        <row r="67">
          <cell r="C67">
            <v>8107.9792799999996</v>
          </cell>
          <cell r="D67">
            <v>6833.0303200000017</v>
          </cell>
          <cell r="E67">
            <v>8473.6711038979793</v>
          </cell>
          <cell r="F67">
            <v>7855.4326091858347</v>
          </cell>
          <cell r="G67">
            <v>893.11822000000097</v>
          </cell>
          <cell r="H67">
            <v>5729.1087400000015</v>
          </cell>
          <cell r="I67">
            <v>7139.0654756805807</v>
          </cell>
          <cell r="J67">
            <v>19135.313419667284</v>
          </cell>
          <cell r="K67">
            <v>20825.384580000002</v>
          </cell>
          <cell r="L67">
            <v>6979.2100100000007</v>
          </cell>
          <cell r="M67">
            <v>2877.5867556155599</v>
          </cell>
          <cell r="N67">
            <v>-16126.568462750301</v>
          </cell>
          <cell r="O67">
            <v>2249.6027000000004</v>
          </cell>
          <cell r="P67">
            <v>10319.558079999999</v>
          </cell>
          <cell r="Q67">
            <v>2236.3339246853302</v>
          </cell>
          <cell r="R67">
            <v>4020.47811614276</v>
          </cell>
          <cell r="S67">
            <v>3354.56574000001</v>
          </cell>
          <cell r="T67">
            <v>8032.5658399999993</v>
          </cell>
          <cell r="U67">
            <v>5842.9336129225103</v>
          </cell>
          <cell r="V67">
            <v>7923.8082165952001</v>
          </cell>
          <cell r="W67">
            <v>4317.2405853399896</v>
          </cell>
          <cell r="X67">
            <v>7355.435919999999</v>
          </cell>
          <cell r="Y67">
            <v>5314.3339092266497</v>
          </cell>
          <cell r="Z67">
            <v>8609.778007024599</v>
          </cell>
          <cell r="AD67">
            <v>0</v>
          </cell>
          <cell r="AH67">
            <v>0</v>
          </cell>
          <cell r="AL67">
            <v>0</v>
          </cell>
          <cell r="AP67">
            <v>0</v>
          </cell>
          <cell r="AT67">
            <v>0</v>
          </cell>
          <cell r="AX67">
            <v>0</v>
          </cell>
          <cell r="AZ67">
            <v>39747.891105340001</v>
          </cell>
          <cell r="BA67">
            <v>45248.908909999998</v>
          </cell>
          <cell r="BB67">
            <v>31883.924782028615</v>
          </cell>
          <cell r="BC67">
            <v>31418.241905865376</v>
          </cell>
          <cell r="BE67">
            <v>29826.482080000002</v>
          </cell>
          <cell r="BF67">
            <v>19541.349070000004</v>
          </cell>
          <cell r="BG67">
            <v>18490.32333519412</v>
          </cell>
          <cell r="BH67">
            <v>10864.177566102817</v>
          </cell>
          <cell r="BI67">
            <v>9921.4090253399991</v>
          </cell>
          <cell r="BJ67">
            <v>25707.559839999998</v>
          </cell>
          <cell r="BK67">
            <v>13393.601446834491</v>
          </cell>
          <cell r="BL67">
            <v>20554.064339762561</v>
          </cell>
          <cell r="BM67">
            <v>0</v>
          </cell>
          <cell r="BN67">
            <v>0</v>
          </cell>
          <cell r="BO67">
            <v>0</v>
          </cell>
          <cell r="BP67">
            <v>0</v>
          </cell>
          <cell r="BQ67">
            <v>0</v>
          </cell>
          <cell r="BR67">
            <v>0</v>
          </cell>
          <cell r="BS67">
            <v>0</v>
          </cell>
          <cell r="BT67">
            <v>0</v>
          </cell>
        </row>
        <row r="68">
          <cell r="C68">
            <v>-47760.685150000005</v>
          </cell>
          <cell r="D68">
            <v>-34408.85039</v>
          </cell>
          <cell r="E68">
            <v>-38514.256276740496</v>
          </cell>
          <cell r="F68">
            <v>-33027.781077738415</v>
          </cell>
          <cell r="G68">
            <v>-35457.896460000004</v>
          </cell>
          <cell r="H68">
            <v>-37708.346649999999</v>
          </cell>
          <cell r="I68">
            <v>-22465.917233068398</v>
          </cell>
          <cell r="J68">
            <v>-32876.840860156546</v>
          </cell>
          <cell r="K68">
            <v>-26956.608619999999</v>
          </cell>
          <cell r="L68">
            <v>-59266.629220000003</v>
          </cell>
          <cell r="M68">
            <v>-34353.344028775602</v>
          </cell>
          <cell r="N68">
            <v>-37143.594637842201</v>
          </cell>
          <cell r="O68">
            <v>-38060.208220000008</v>
          </cell>
          <cell r="P68">
            <v>-32988.95549</v>
          </cell>
          <cell r="Q68">
            <v>-31356.173867603498</v>
          </cell>
          <cell r="R68">
            <v>-33752.095120317601</v>
          </cell>
          <cell r="S68">
            <v>-40398.044630000004</v>
          </cell>
          <cell r="T68">
            <v>-32114.30761</v>
          </cell>
          <cell r="U68">
            <v>-33881.6640683183</v>
          </cell>
          <cell r="V68">
            <v>-33811.119894340096</v>
          </cell>
          <cell r="W68">
            <v>-37792.516790000001</v>
          </cell>
          <cell r="X68">
            <v>-47931.471550000002</v>
          </cell>
          <cell r="Y68">
            <v>-45012.001898190603</v>
          </cell>
          <cell r="Z68">
            <v>-36020.269686613705</v>
          </cell>
          <cell r="AD68">
            <v>0</v>
          </cell>
          <cell r="AH68">
            <v>0</v>
          </cell>
          <cell r="AL68">
            <v>0</v>
          </cell>
          <cell r="AP68">
            <v>0</v>
          </cell>
          <cell r="AT68">
            <v>0</v>
          </cell>
          <cell r="AX68">
            <v>0</v>
          </cell>
          <cell r="AZ68">
            <v>-226425.95986999999</v>
          </cell>
          <cell r="BA68">
            <v>-244418.56091</v>
          </cell>
          <cell r="BB68">
            <v>-205583.35737269692</v>
          </cell>
          <cell r="BC68">
            <v>-206631.70127700857</v>
          </cell>
          <cell r="BE68">
            <v>-110175.19023000001</v>
          </cell>
          <cell r="BF68">
            <v>-131383.82626</v>
          </cell>
          <cell r="BG68">
            <v>-95333.517538584507</v>
          </cell>
          <cell r="BH68">
            <v>-103048.21657573717</v>
          </cell>
          <cell r="BI68">
            <v>-116250.76964000001</v>
          </cell>
          <cell r="BJ68">
            <v>-113034.73465</v>
          </cell>
          <cell r="BK68">
            <v>-110249.8398341124</v>
          </cell>
          <cell r="BL68">
            <v>-103583.4847012714</v>
          </cell>
          <cell r="BM68">
            <v>0</v>
          </cell>
          <cell r="BN68">
            <v>0</v>
          </cell>
          <cell r="BO68">
            <v>0</v>
          </cell>
          <cell r="BP68">
            <v>0</v>
          </cell>
          <cell r="BQ68">
            <v>0</v>
          </cell>
          <cell r="BR68">
            <v>0</v>
          </cell>
          <cell r="BS68">
            <v>0</v>
          </cell>
          <cell r="BT68">
            <v>0</v>
          </cell>
        </row>
        <row r="69">
          <cell r="C69">
            <v>107169.34266210796</v>
          </cell>
          <cell r="D69">
            <v>-89704.084155217686</v>
          </cell>
          <cell r="E69">
            <v>-13069.590789272428</v>
          </cell>
          <cell r="F69">
            <v>-67290.209162359504</v>
          </cell>
          <cell r="G69">
            <v>7541.0422087041024</v>
          </cell>
          <cell r="H69">
            <v>77392.518245215033</v>
          </cell>
          <cell r="I69">
            <v>-79581.121789647921</v>
          </cell>
          <cell r="J69">
            <v>-51122.200850480534</v>
          </cell>
          <cell r="K69">
            <v>-77208.729477526853</v>
          </cell>
          <cell r="L69">
            <v>-14989.8729754493</v>
          </cell>
          <cell r="M69">
            <v>-105313.91856116879</v>
          </cell>
          <cell r="N69">
            <v>189846.39722502831</v>
          </cell>
          <cell r="O69">
            <v>36348.317340104702</v>
          </cell>
          <cell r="P69">
            <v>40146.027304435003</v>
          </cell>
          <cell r="Q69">
            <v>76198.73931486973</v>
          </cell>
          <cell r="R69">
            <v>37718.061046214774</v>
          </cell>
          <cell r="S69">
            <v>-236930.69728750878</v>
          </cell>
          <cell r="T69">
            <v>636.18476694790184</v>
          </cell>
          <cell r="U69">
            <v>-59555.61015780623</v>
          </cell>
          <cell r="V69">
            <v>-81134.351357664782</v>
          </cell>
          <cell r="W69">
            <v>-185987.50712226084</v>
          </cell>
          <cell r="X69">
            <v>-7313.6128331895798</v>
          </cell>
          <cell r="Y69">
            <v>3575.7553270702306</v>
          </cell>
          <cell r="Z69">
            <v>102447.58323302736</v>
          </cell>
          <cell r="AD69">
            <v>0</v>
          </cell>
          <cell r="AH69">
            <v>0</v>
          </cell>
          <cell r="AL69">
            <v>0</v>
          </cell>
          <cell r="AP69">
            <v>0</v>
          </cell>
          <cell r="AT69">
            <v>0</v>
          </cell>
          <cell r="AX69">
            <v>0</v>
          </cell>
          <cell r="AZ69">
            <v>-349068.23167637968</v>
          </cell>
          <cell r="BA69">
            <v>6167.1603527413718</v>
          </cell>
          <cell r="BB69">
            <v>-177745.74665595542</v>
          </cell>
          <cell r="BC69">
            <v>130465.28013376563</v>
          </cell>
          <cell r="BE69">
            <v>37501.655393285211</v>
          </cell>
          <cell r="BF69">
            <v>-27301.438885451953</v>
          </cell>
          <cell r="BG69">
            <v>-197964.63114008913</v>
          </cell>
          <cell r="BH69">
            <v>71433.98721218828</v>
          </cell>
          <cell r="BI69">
            <v>-386569.8870696649</v>
          </cell>
          <cell r="BJ69">
            <v>33468.599238193325</v>
          </cell>
          <cell r="BK69">
            <v>20218.88448413373</v>
          </cell>
          <cell r="BL69">
            <v>59031.292921577347</v>
          </cell>
          <cell r="BM69">
            <v>0</v>
          </cell>
          <cell r="BN69">
            <v>0</v>
          </cell>
          <cell r="BO69">
            <v>0</v>
          </cell>
          <cell r="BP69">
            <v>0</v>
          </cell>
          <cell r="BQ69">
            <v>0</v>
          </cell>
          <cell r="BR69">
            <v>0</v>
          </cell>
          <cell r="BS69">
            <v>0</v>
          </cell>
          <cell r="BT69">
            <v>0</v>
          </cell>
        </row>
        <row r="71">
          <cell r="C71">
            <v>152471.1511309091</v>
          </cell>
          <cell r="D71">
            <v>11256.483879755324</v>
          </cell>
          <cell r="E71">
            <v>117279.05796796444</v>
          </cell>
          <cell r="F71">
            <v>74349.134865694417</v>
          </cell>
          <cell r="G71">
            <v>-39059.207481297832</v>
          </cell>
          <cell r="H71">
            <v>38126.378526632674</v>
          </cell>
          <cell r="I71">
            <v>-48471.02071394425</v>
          </cell>
          <cell r="J71">
            <v>-2649.1937621081597</v>
          </cell>
          <cell r="K71">
            <v>-42054.132557526929</v>
          </cell>
          <cell r="L71">
            <v>-75907.93596343213</v>
          </cell>
          <cell r="M71">
            <v>-116637.03157282955</v>
          </cell>
          <cell r="N71">
            <v>126660.03522426495</v>
          </cell>
          <cell r="O71">
            <v>7727.5611179047992</v>
          </cell>
          <cell r="P71">
            <v>27347.209896067219</v>
          </cell>
          <cell r="Q71">
            <v>61654.968289580174</v>
          </cell>
          <cell r="R71">
            <v>-5484.422423112308</v>
          </cell>
          <cell r="S71">
            <v>-296119.32379230717</v>
          </cell>
          <cell r="T71">
            <v>-32388.238540867816</v>
          </cell>
          <cell r="U71">
            <v>-84214.835740842333</v>
          </cell>
          <cell r="V71">
            <v>-100586.73781248022</v>
          </cell>
          <cell r="W71">
            <v>-165148.49602841414</v>
          </cell>
          <cell r="X71">
            <v>-33453.641974677776</v>
          </cell>
          <cell r="Y71">
            <v>-36860.32398356004</v>
          </cell>
          <cell r="Z71">
            <v>83380.150123991334</v>
          </cell>
          <cell r="AD71">
            <v>0</v>
          </cell>
          <cell r="AH71">
            <v>0</v>
          </cell>
          <cell r="AL71">
            <v>0</v>
          </cell>
          <cell r="AP71">
            <v>0</v>
          </cell>
          <cell r="AT71">
            <v>0</v>
          </cell>
          <cell r="AX71">
            <v>0</v>
          </cell>
          <cell r="AZ71">
            <v>-382184.44761073217</v>
          </cell>
          <cell r="BA71">
            <v>-65019.744176523061</v>
          </cell>
          <cell r="BB71">
            <v>-107249.18575363205</v>
          </cell>
          <cell r="BC71">
            <v>175668.96621624965</v>
          </cell>
          <cell r="BE71">
            <v>71355.811092084114</v>
          </cell>
          <cell r="BF71">
            <v>-26523.073557043652</v>
          </cell>
          <cell r="BG71">
            <v>-47828.994318809477</v>
          </cell>
          <cell r="BH71">
            <v>198359.97632785075</v>
          </cell>
          <cell r="BI71">
            <v>-453541.25870281627</v>
          </cell>
          <cell r="BJ71">
            <v>-38495.670619478486</v>
          </cell>
          <cell r="BK71">
            <v>-59420.191434822555</v>
          </cell>
          <cell r="BL71">
            <v>-22691.010111600626</v>
          </cell>
          <cell r="BM71">
            <v>0</v>
          </cell>
          <cell r="BN71">
            <v>0</v>
          </cell>
          <cell r="BO71">
            <v>0</v>
          </cell>
          <cell r="BP71">
            <v>0</v>
          </cell>
          <cell r="BQ71">
            <v>0</v>
          </cell>
          <cell r="BR71">
            <v>0</v>
          </cell>
          <cell r="BS71">
            <v>0</v>
          </cell>
          <cell r="BT71">
            <v>0</v>
          </cell>
        </row>
        <row r="73">
          <cell r="C73">
            <v>-2587.2420236862149</v>
          </cell>
          <cell r="D73">
            <v>-3709.5708737832879</v>
          </cell>
          <cell r="E73">
            <v>-8530.2845083583288</v>
          </cell>
          <cell r="F73">
            <v>-6545.2695187869276</v>
          </cell>
          <cell r="G73">
            <v>2725.3131396216199</v>
          </cell>
          <cell r="H73">
            <v>351.06534625747008</v>
          </cell>
          <cell r="I73">
            <v>-8418.0639063145209</v>
          </cell>
          <cell r="J73">
            <v>-4071.7481250240835</v>
          </cell>
          <cell r="K73">
            <v>4124.9869679926405</v>
          </cell>
          <cell r="L73">
            <v>1009.4781912054</v>
          </cell>
          <cell r="M73">
            <v>1276.2721207208301</v>
          </cell>
          <cell r="N73">
            <v>-3206.6453151952096</v>
          </cell>
          <cell r="O73">
            <v>-5422.5143057770601</v>
          </cell>
          <cell r="P73">
            <v>165.5302191469199</v>
          </cell>
          <cell r="Q73">
            <v>-3735.7296576732401</v>
          </cell>
          <cell r="R73">
            <v>-2561.7251980593201</v>
          </cell>
          <cell r="S73">
            <v>-2867.2959263723305</v>
          </cell>
          <cell r="T73">
            <v>304.90323352759003</v>
          </cell>
          <cell r="U73">
            <v>-4785.0699974997096</v>
          </cell>
          <cell r="V73">
            <v>-3636.0645361243101</v>
          </cell>
          <cell r="W73">
            <v>1305.0503567422402</v>
          </cell>
          <cell r="X73">
            <v>-4452.9149174169897</v>
          </cell>
          <cell r="Y73">
            <v>4813.6697830923003</v>
          </cell>
          <cell r="Z73">
            <v>-613.68428412447304</v>
          </cell>
          <cell r="AD73">
            <v>0</v>
          </cell>
          <cell r="AH73">
            <v>0</v>
          </cell>
          <cell r="AL73">
            <v>0</v>
          </cell>
          <cell r="AP73">
            <v>0</v>
          </cell>
          <cell r="AT73">
            <v>0</v>
          </cell>
          <cell r="AX73">
            <v>0</v>
          </cell>
          <cell r="AZ73">
            <v>-2721.7017914791049</v>
          </cell>
          <cell r="BA73">
            <v>-6331.508801062897</v>
          </cell>
          <cell r="BB73">
            <v>-19379.206166032673</v>
          </cell>
          <cell r="BC73">
            <v>-20635.136977314323</v>
          </cell>
          <cell r="BE73">
            <v>4263.0580839280456</v>
          </cell>
          <cell r="BF73">
            <v>-2349.0273363204178</v>
          </cell>
          <cell r="BG73">
            <v>-15672.076293952021</v>
          </cell>
          <cell r="BH73">
            <v>-13823.66295900622</v>
          </cell>
          <cell r="BI73">
            <v>-6984.7598754071496</v>
          </cell>
          <cell r="BJ73">
            <v>-3982.4814647424801</v>
          </cell>
          <cell r="BK73">
            <v>-3707.1298720806499</v>
          </cell>
          <cell r="BL73">
            <v>-6811.474018308104</v>
          </cell>
          <cell r="BM73">
            <v>0</v>
          </cell>
          <cell r="BN73">
            <v>0</v>
          </cell>
          <cell r="BO73">
            <v>0</v>
          </cell>
          <cell r="BP73">
            <v>0</v>
          </cell>
          <cell r="BQ73">
            <v>0</v>
          </cell>
          <cell r="BR73">
            <v>0</v>
          </cell>
          <cell r="BS73">
            <v>0</v>
          </cell>
          <cell r="BT73">
            <v>0</v>
          </cell>
        </row>
        <row r="75">
          <cell r="C75">
            <v>149883.90910722289</v>
          </cell>
          <cell r="D75">
            <v>7546.9130059720355</v>
          </cell>
          <cell r="E75">
            <v>108748.77345960612</v>
          </cell>
          <cell r="F75">
            <v>67803.865346907492</v>
          </cell>
          <cell r="G75">
            <v>-36333.894341676212</v>
          </cell>
          <cell r="H75">
            <v>38477.443872890144</v>
          </cell>
          <cell r="I75">
            <v>-56889.084620258771</v>
          </cell>
          <cell r="J75">
            <v>-6720.9418871322432</v>
          </cell>
          <cell r="K75">
            <v>-37929.145589534288</v>
          </cell>
          <cell r="L75">
            <v>-74899.457772226728</v>
          </cell>
          <cell r="M75">
            <v>-115360.75945210873</v>
          </cell>
          <cell r="N75">
            <v>123453.38990906974</v>
          </cell>
          <cell r="O75">
            <v>2305.046812127739</v>
          </cell>
          <cell r="P75">
            <v>27512.740115214139</v>
          </cell>
          <cell r="Q75">
            <v>57919.238631906934</v>
          </cell>
          <cell r="R75">
            <v>-8046.1476211716281</v>
          </cell>
          <cell r="S75">
            <v>-298986.61971867952</v>
          </cell>
          <cell r="T75">
            <v>-32083.335307340225</v>
          </cell>
          <cell r="U75">
            <v>-88999.905738342044</v>
          </cell>
          <cell r="V75">
            <v>-104222.80234860453</v>
          </cell>
          <cell r="W75">
            <v>-163843.44567167191</v>
          </cell>
          <cell r="X75">
            <v>-37905.556892094763</v>
          </cell>
          <cell r="Y75">
            <v>-32046.654200467739</v>
          </cell>
          <cell r="Z75">
            <v>82766.465839866854</v>
          </cell>
          <cell r="AD75">
            <v>0</v>
          </cell>
          <cell r="AH75">
            <v>0</v>
          </cell>
          <cell r="AL75">
            <v>0</v>
          </cell>
          <cell r="AP75">
            <v>0</v>
          </cell>
          <cell r="AT75">
            <v>0</v>
          </cell>
          <cell r="AX75">
            <v>0</v>
          </cell>
          <cell r="AZ75">
            <v>-384906.14940221125</v>
          </cell>
          <cell r="BA75">
            <v>-71351.252977585958</v>
          </cell>
          <cell r="BB75">
            <v>-126628.39191966472</v>
          </cell>
          <cell r="BC75">
            <v>155033.82923893532</v>
          </cell>
          <cell r="BE75">
            <v>75618.869176012158</v>
          </cell>
          <cell r="BF75">
            <v>-28872.10089336407</v>
          </cell>
          <cell r="BG75">
            <v>-63501.070612761498</v>
          </cell>
          <cell r="BH75">
            <v>184536.31336884454</v>
          </cell>
          <cell r="BI75">
            <v>-460526.01857822342</v>
          </cell>
          <cell r="BJ75">
            <v>-42478.152084220965</v>
          </cell>
          <cell r="BK75">
            <v>-63127.321306903206</v>
          </cell>
          <cell r="BL75">
            <v>-29502.484129908731</v>
          </cell>
          <cell r="BM75">
            <v>0</v>
          </cell>
          <cell r="BN75">
            <v>0</v>
          </cell>
          <cell r="BO75">
            <v>0</v>
          </cell>
          <cell r="BP75">
            <v>0</v>
          </cell>
          <cell r="BQ75">
            <v>0</v>
          </cell>
          <cell r="BR75">
            <v>0</v>
          </cell>
          <cell r="BS75">
            <v>0</v>
          </cell>
          <cell r="BT75">
            <v>0</v>
          </cell>
        </row>
        <row r="77">
          <cell r="C77">
            <v>-54093.090490000002</v>
          </cell>
          <cell r="D77">
            <v>5069.1697268310209</v>
          </cell>
          <cell r="E77">
            <v>-44270.761731721999</v>
          </cell>
          <cell r="F77">
            <v>-23316.843486325968</v>
          </cell>
          <cell r="G77">
            <v>7129.9192499999899</v>
          </cell>
          <cell r="H77">
            <v>-34412.235110000001</v>
          </cell>
          <cell r="I77">
            <v>29371.159931592247</v>
          </cell>
          <cell r="J77">
            <v>1489.8350001128144</v>
          </cell>
          <cell r="K77">
            <v>14090.460210000001</v>
          </cell>
          <cell r="L77">
            <v>16884.143345400011</v>
          </cell>
          <cell r="M77">
            <v>38452.977400275398</v>
          </cell>
          <cell r="N77">
            <v>-60499.510805133606</v>
          </cell>
          <cell r="O77">
            <v>-5821.0870700000005</v>
          </cell>
          <cell r="P77">
            <v>-18517.653130000002</v>
          </cell>
          <cell r="Q77">
            <v>-26367.218688433302</v>
          </cell>
          <cell r="R77">
            <v>-19318.130043098899</v>
          </cell>
          <cell r="S77">
            <v>92314.917760000011</v>
          </cell>
          <cell r="T77">
            <v>4431.4476199999899</v>
          </cell>
          <cell r="U77">
            <v>29939.591472434098</v>
          </cell>
          <cell r="V77">
            <v>-4422.9247525644396</v>
          </cell>
          <cell r="W77">
            <v>44201.328030000004</v>
          </cell>
          <cell r="X77">
            <v>-2346.2342799999901</v>
          </cell>
          <cell r="Y77">
            <v>9827.71189943022</v>
          </cell>
          <cell r="Z77">
            <v>-38830.969815717304</v>
          </cell>
          <cell r="AD77">
            <v>0</v>
          </cell>
          <cell r="AH77">
            <v>0</v>
          </cell>
          <cell r="AL77">
            <v>0</v>
          </cell>
          <cell r="AP77">
            <v>0</v>
          </cell>
          <cell r="AT77">
            <v>0</v>
          </cell>
          <cell r="AX77">
            <v>0</v>
          </cell>
          <cell r="AZ77">
            <v>97822.447690000001</v>
          </cell>
          <cell r="BA77">
            <v>-28891.361827768975</v>
          </cell>
          <cell r="BB77">
            <v>36953.460283576664</v>
          </cell>
          <cell r="BC77">
            <v>-144898.5439027274</v>
          </cell>
          <cell r="BE77">
            <v>-32872.711030000006</v>
          </cell>
          <cell r="BF77">
            <v>-12458.922037768971</v>
          </cell>
          <cell r="BG77">
            <v>23553.375600145646</v>
          </cell>
          <cell r="BH77">
            <v>-82326.519291346762</v>
          </cell>
          <cell r="BI77">
            <v>130695.15872000002</v>
          </cell>
          <cell r="BJ77">
            <v>-16432.439790000004</v>
          </cell>
          <cell r="BK77">
            <v>13400.084683431016</v>
          </cell>
          <cell r="BL77">
            <v>-62572.024611380642</v>
          </cell>
          <cell r="BM77">
            <v>0</v>
          </cell>
          <cell r="BN77">
            <v>0</v>
          </cell>
          <cell r="BO77">
            <v>0</v>
          </cell>
          <cell r="BP77">
            <v>0</v>
          </cell>
          <cell r="BQ77">
            <v>0</v>
          </cell>
          <cell r="BR77">
            <v>0</v>
          </cell>
          <cell r="BS77">
            <v>0</v>
          </cell>
          <cell r="BT77">
            <v>0</v>
          </cell>
        </row>
        <row r="79">
          <cell r="C79">
            <v>95790.818617222889</v>
          </cell>
          <cell r="D79">
            <v>12616.082732803057</v>
          </cell>
          <cell r="E79">
            <v>64478.011727884121</v>
          </cell>
          <cell r="F79">
            <v>44487.021860581524</v>
          </cell>
          <cell r="G79">
            <v>-29203.97509167622</v>
          </cell>
          <cell r="H79">
            <v>4065.2087628901427</v>
          </cell>
          <cell r="I79">
            <v>-27517.924688666524</v>
          </cell>
          <cell r="J79">
            <v>-5231.1068870194285</v>
          </cell>
          <cell r="K79">
            <v>-23838.685379534287</v>
          </cell>
          <cell r="L79">
            <v>-58015.314426826721</v>
          </cell>
          <cell r="M79">
            <v>-76907.782051833332</v>
          </cell>
          <cell r="N79">
            <v>62953.879103936131</v>
          </cell>
          <cell r="O79">
            <v>-3516.0402578722615</v>
          </cell>
          <cell r="P79">
            <v>8995.0869852141368</v>
          </cell>
          <cell r="Q79">
            <v>31552.019943473631</v>
          </cell>
          <cell r="R79">
            <v>-27364.277664270528</v>
          </cell>
          <cell r="S79">
            <v>-206671.70195867951</v>
          </cell>
          <cell r="T79">
            <v>-27651.887687340233</v>
          </cell>
          <cell r="U79">
            <v>-59060.314265907946</v>
          </cell>
          <cell r="V79">
            <v>-108645.72710116897</v>
          </cell>
          <cell r="W79">
            <v>-119642.11764167191</v>
          </cell>
          <cell r="X79">
            <v>-40250.791172094752</v>
          </cell>
          <cell r="Y79">
            <v>-22219.942301037521</v>
          </cell>
          <cell r="Z79">
            <v>43935.49602414955</v>
          </cell>
          <cell r="AD79">
            <v>0</v>
          </cell>
          <cell r="AH79">
            <v>0</v>
          </cell>
          <cell r="AL79">
            <v>0</v>
          </cell>
          <cell r="AP79">
            <v>0</v>
          </cell>
          <cell r="AT79">
            <v>0</v>
          </cell>
          <cell r="AX79">
            <v>0</v>
          </cell>
          <cell r="AZ79">
            <v>-287083.70171221124</v>
          </cell>
          <cell r="BA79">
            <v>-100242.61480535494</v>
          </cell>
          <cell r="BB79">
            <v>-89674.931636088062</v>
          </cell>
          <cell r="BC79">
            <v>10135.285336207919</v>
          </cell>
          <cell r="BE79">
            <v>42746.158146012152</v>
          </cell>
          <cell r="BF79">
            <v>-41331.02293113304</v>
          </cell>
          <cell r="BG79">
            <v>-39947.695012615848</v>
          </cell>
          <cell r="BH79">
            <v>102209.79407749778</v>
          </cell>
          <cell r="BI79">
            <v>-329830.85985822341</v>
          </cell>
          <cell r="BJ79">
            <v>-58910.591874220969</v>
          </cell>
          <cell r="BK79">
            <v>-49727.236623472192</v>
          </cell>
          <cell r="BL79">
            <v>-92074.508741289377</v>
          </cell>
          <cell r="BM79">
            <v>0</v>
          </cell>
          <cell r="BN79">
            <v>0</v>
          </cell>
          <cell r="BO79">
            <v>0</v>
          </cell>
          <cell r="BP79">
            <v>0</v>
          </cell>
          <cell r="BQ79">
            <v>0</v>
          </cell>
          <cell r="BR79">
            <v>0</v>
          </cell>
          <cell r="BS79">
            <v>0</v>
          </cell>
          <cell r="BT79">
            <v>0</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D80">
            <v>0</v>
          </cell>
          <cell r="AH80">
            <v>0</v>
          </cell>
          <cell r="AL80">
            <v>0</v>
          </cell>
          <cell r="AP80">
            <v>0</v>
          </cell>
          <cell r="AT80">
            <v>0</v>
          </cell>
          <cell r="AX80">
            <v>0</v>
          </cell>
          <cell r="AZ80">
            <v>0</v>
          </cell>
          <cell r="BA80">
            <v>0</v>
          </cell>
          <cell r="BB80">
            <v>0</v>
          </cell>
          <cell r="BC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D82">
            <v>0</v>
          </cell>
          <cell r="AH82">
            <v>0</v>
          </cell>
          <cell r="AL82">
            <v>0</v>
          </cell>
          <cell r="AP82">
            <v>0</v>
          </cell>
          <cell r="AT82">
            <v>0</v>
          </cell>
          <cell r="AX82">
            <v>0</v>
          </cell>
          <cell r="AZ82">
            <v>0</v>
          </cell>
          <cell r="BA82">
            <v>0</v>
          </cell>
          <cell r="BB82">
            <v>0</v>
          </cell>
          <cell r="BC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D83">
            <v>0</v>
          </cell>
          <cell r="AH83">
            <v>0</v>
          </cell>
          <cell r="AL83">
            <v>0</v>
          </cell>
          <cell r="AP83">
            <v>0</v>
          </cell>
          <cell r="AT83">
            <v>0</v>
          </cell>
          <cell r="AX83">
            <v>0</v>
          </cell>
          <cell r="AZ83">
            <v>0</v>
          </cell>
          <cell r="BA83">
            <v>0</v>
          </cell>
          <cell r="BB83">
            <v>0</v>
          </cell>
          <cell r="BC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D84">
            <v>0</v>
          </cell>
          <cell r="AH84">
            <v>0</v>
          </cell>
          <cell r="AL84">
            <v>0</v>
          </cell>
          <cell r="AP84">
            <v>0</v>
          </cell>
          <cell r="AT84">
            <v>0</v>
          </cell>
          <cell r="AX84">
            <v>0</v>
          </cell>
        </row>
        <row r="85">
          <cell r="C85">
            <v>1765338.8613724997</v>
          </cell>
          <cell r="D85">
            <v>1764286.2889630836</v>
          </cell>
          <cell r="E85">
            <v>1757331.420920955</v>
          </cell>
          <cell r="F85">
            <v>1750119.683097</v>
          </cell>
          <cell r="G85">
            <v>1590741.1850649999</v>
          </cell>
          <cell r="H85">
            <v>1559266.8973992686</v>
          </cell>
          <cell r="I85">
            <v>1544407.683020961</v>
          </cell>
          <cell r="J85">
            <v>1604931.6356578106</v>
          </cell>
          <cell r="K85">
            <v>1697307.9016199999</v>
          </cell>
          <cell r="L85">
            <v>1657753.1708118962</v>
          </cell>
          <cell r="M85">
            <v>1639847.8389226093</v>
          </cell>
          <cell r="N85">
            <v>1635251.6954215001</v>
          </cell>
          <cell r="O85">
            <v>1672206.8854248528</v>
          </cell>
          <cell r="P85">
            <v>1560805.7574348047</v>
          </cell>
          <cell r="Q85">
            <v>1566671.4513439999</v>
          </cell>
          <cell r="R85">
            <v>1548267.858770998</v>
          </cell>
          <cell r="S85">
            <v>1640047.3313141756</v>
          </cell>
          <cell r="T85">
            <v>1597267.416435631</v>
          </cell>
          <cell r="U85">
            <v>1597224.1745141924</v>
          </cell>
          <cell r="V85">
            <v>1572781.5327316136</v>
          </cell>
          <cell r="W85">
            <v>1613787.9816247823</v>
          </cell>
          <cell r="X85">
            <v>1551974.7389924391</v>
          </cell>
          <cell r="Y85">
            <v>1549168.4118031226</v>
          </cell>
          <cell r="Z85">
            <v>1527244.4011322563</v>
          </cell>
          <cell r="AD85">
            <v>0</v>
          </cell>
          <cell r="AH85">
            <v>0</v>
          </cell>
          <cell r="AL85">
            <v>0</v>
          </cell>
          <cell r="AP85">
            <v>0</v>
          </cell>
          <cell r="AT85">
            <v>0</v>
          </cell>
          <cell r="AX85">
            <v>0</v>
          </cell>
          <cell r="AZ85">
            <v>9979430.1464213114</v>
          </cell>
          <cell r="BA85">
            <v>9691354.2700371239</v>
          </cell>
          <cell r="BB85">
            <v>9654650.9805258401</v>
          </cell>
          <cell r="BC85">
            <v>9638596.8068111781</v>
          </cell>
          <cell r="BE85">
            <v>5053387.9480574997</v>
          </cell>
          <cell r="BF85">
            <v>4981306.3571742484</v>
          </cell>
          <cell r="BG85">
            <v>4941586.9428645251</v>
          </cell>
          <cell r="BH85">
            <v>4990303.014176311</v>
          </cell>
          <cell r="BI85">
            <v>4926042.1983638108</v>
          </cell>
          <cell r="BJ85">
            <v>4710047.9128628746</v>
          </cell>
          <cell r="BK85">
            <v>4713064.0376613149</v>
          </cell>
          <cell r="BL85">
            <v>4648293.7926348671</v>
          </cell>
          <cell r="BM85">
            <v>0</v>
          </cell>
          <cell r="BN85">
            <v>0</v>
          </cell>
          <cell r="BO85">
            <v>0</v>
          </cell>
          <cell r="BP85">
            <v>0</v>
          </cell>
          <cell r="BQ85">
            <v>0</v>
          </cell>
          <cell r="BR85">
            <v>0</v>
          </cell>
          <cell r="BS85">
            <v>0</v>
          </cell>
          <cell r="BT85">
            <v>0</v>
          </cell>
        </row>
        <row r="86">
          <cell r="C86">
            <v>12265056.359000001</v>
          </cell>
          <cell r="D86">
            <v>11835482.202</v>
          </cell>
          <cell r="E86">
            <v>12145282.489</v>
          </cell>
          <cell r="F86">
            <v>12383282.056999998</v>
          </cell>
          <cell r="G86">
            <v>10812638.341</v>
          </cell>
          <cell r="H86">
            <v>10194194.890000001</v>
          </cell>
          <cell r="I86">
            <v>10449469.022</v>
          </cell>
          <cell r="J86">
            <v>11053990.912</v>
          </cell>
          <cell r="K86">
            <v>11325575.642999999</v>
          </cell>
          <cell r="L86">
            <v>10897138.074000001</v>
          </cell>
          <cell r="M86">
            <v>11037312.741999999</v>
          </cell>
          <cell r="N86">
            <v>11166682.052999999</v>
          </cell>
          <cell r="O86">
            <v>10486500.649999999</v>
          </cell>
          <cell r="P86">
            <v>10254866.145</v>
          </cell>
          <cell r="Q86">
            <v>10407299.980999999</v>
          </cell>
          <cell r="R86">
            <v>10473901.704</v>
          </cell>
          <cell r="S86">
            <v>10561919.318999996</v>
          </cell>
          <cell r="T86">
            <v>10444617.941</v>
          </cell>
          <cell r="U86">
            <v>10662829.917999998</v>
          </cell>
          <cell r="V86">
            <v>10696627.563999999</v>
          </cell>
          <cell r="W86">
            <v>10377707.042999998</v>
          </cell>
          <cell r="X86">
            <v>10261200.284000002</v>
          </cell>
          <cell r="Y86">
            <v>10498411.946</v>
          </cell>
          <cell r="Z86">
            <v>10509630.243000001</v>
          </cell>
          <cell r="AD86">
            <v>0</v>
          </cell>
          <cell r="AH86">
            <v>0</v>
          </cell>
          <cell r="AL86">
            <v>0</v>
          </cell>
          <cell r="AP86">
            <v>0</v>
          </cell>
          <cell r="AT86">
            <v>0</v>
          </cell>
          <cell r="AX86">
            <v>0</v>
          </cell>
          <cell r="AZ86">
            <v>65829397.354999997</v>
          </cell>
          <cell r="BA86">
            <v>63887499.536000006</v>
          </cell>
          <cell r="BB86">
            <v>65200606.097999997</v>
          </cell>
          <cell r="BC86">
            <v>66284114.532999992</v>
          </cell>
          <cell r="BE86">
            <v>34403270.343000002</v>
          </cell>
          <cell r="BF86">
            <v>32926815.166000001</v>
          </cell>
          <cell r="BG86">
            <v>33632064.252999999</v>
          </cell>
          <cell r="BH86">
            <v>34603955.022</v>
          </cell>
          <cell r="BI86">
            <v>31426127.011999995</v>
          </cell>
          <cell r="BJ86">
            <v>30960684.370000001</v>
          </cell>
          <cell r="BK86">
            <v>31568541.844999999</v>
          </cell>
          <cell r="BL86">
            <v>31680159.511</v>
          </cell>
          <cell r="BM86">
            <v>0</v>
          </cell>
          <cell r="BN86">
            <v>0</v>
          </cell>
          <cell r="BO86">
            <v>0</v>
          </cell>
          <cell r="BP86">
            <v>0</v>
          </cell>
          <cell r="BQ86">
            <v>0</v>
          </cell>
          <cell r="BR86">
            <v>0</v>
          </cell>
          <cell r="BS86">
            <v>0</v>
          </cell>
          <cell r="BT86">
            <v>0</v>
          </cell>
        </row>
        <row r="87">
          <cell r="C87">
            <v>1249739.8046875</v>
          </cell>
          <cell r="D87">
            <v>1246863.0553035373</v>
          </cell>
          <cell r="E87">
            <v>1263756.5505396598</v>
          </cell>
          <cell r="F87">
            <v>1245222.6826309999</v>
          </cell>
          <cell r="G87">
            <v>1108752.1556640626</v>
          </cell>
          <cell r="H87">
            <v>1107274.8663438293</v>
          </cell>
          <cell r="I87">
            <v>1102355.87964522</v>
          </cell>
          <cell r="J87">
            <v>1132472.462232983</v>
          </cell>
          <cell r="K87">
            <v>1196103.4705273439</v>
          </cell>
          <cell r="L87">
            <v>1188619.236955439</v>
          </cell>
          <cell r="M87">
            <v>1142776.5400022001</v>
          </cell>
          <cell r="N87">
            <v>1131197.9258274289</v>
          </cell>
          <cell r="O87">
            <v>1142567.4261042385</v>
          </cell>
          <cell r="P87">
            <v>1124762.0826944001</v>
          </cell>
          <cell r="Q87">
            <v>1090879.5673760001</v>
          </cell>
          <cell r="R87">
            <v>1059220.1186934209</v>
          </cell>
          <cell r="S87">
            <v>1129798.3483089241</v>
          </cell>
          <cell r="T87">
            <v>1148438.4250696646</v>
          </cell>
          <cell r="U87">
            <v>1098534.4794163764</v>
          </cell>
          <cell r="V87">
            <v>1070461.28844315</v>
          </cell>
          <cell r="W87">
            <v>1098031.0275187909</v>
          </cell>
          <cell r="X87">
            <v>1086963.9548435269</v>
          </cell>
          <cell r="Y87">
            <v>1067129.5708555465</v>
          </cell>
          <cell r="Z87">
            <v>1042733.4539335759</v>
          </cell>
          <cell r="AD87">
            <v>0</v>
          </cell>
          <cell r="AH87">
            <v>0</v>
          </cell>
          <cell r="AL87">
            <v>0</v>
          </cell>
          <cell r="AP87">
            <v>0</v>
          </cell>
          <cell r="AT87">
            <v>0</v>
          </cell>
          <cell r="AX87">
            <v>0</v>
          </cell>
          <cell r="AZ87">
            <v>6924992.2328108596</v>
          </cell>
          <cell r="BA87">
            <v>6902921.6212103972</v>
          </cell>
          <cell r="BB87">
            <v>6765432.5878350027</v>
          </cell>
          <cell r="BC87">
            <v>6681307.9317615582</v>
          </cell>
          <cell r="BE87">
            <v>3554595.4308789065</v>
          </cell>
          <cell r="BF87">
            <v>3542757.1586028058</v>
          </cell>
          <cell r="BG87">
            <v>3508888.9701870801</v>
          </cell>
          <cell r="BH87">
            <v>3508893.0706914114</v>
          </cell>
          <cell r="BI87">
            <v>3370396.801931954</v>
          </cell>
          <cell r="BJ87">
            <v>3360164.4626075914</v>
          </cell>
          <cell r="BK87">
            <v>3256543.6176479235</v>
          </cell>
          <cell r="BL87">
            <v>3172414.8610701468</v>
          </cell>
          <cell r="BM87">
            <v>0</v>
          </cell>
          <cell r="BN87">
            <v>0</v>
          </cell>
          <cell r="BO87">
            <v>0</v>
          </cell>
          <cell r="BP87">
            <v>0</v>
          </cell>
          <cell r="BQ87">
            <v>0</v>
          </cell>
          <cell r="BR87">
            <v>0</v>
          </cell>
          <cell r="BS87">
            <v>0</v>
          </cell>
          <cell r="BT87">
            <v>0</v>
          </cell>
        </row>
        <row r="88">
          <cell r="C88">
            <v>10026509.375</v>
          </cell>
          <cell r="D88">
            <v>9882810.7210000008</v>
          </cell>
          <cell r="E88">
            <v>10405529.416999999</v>
          </cell>
          <cell r="F88">
            <v>10602639.710999999</v>
          </cell>
          <cell r="G88">
            <v>8501780.625</v>
          </cell>
          <cell r="H88">
            <v>8446240.0720000006</v>
          </cell>
          <cell r="I88">
            <v>8774530.6140000001</v>
          </cell>
          <cell r="J88">
            <v>9379080.0190000013</v>
          </cell>
          <cell r="K88">
            <v>8762608.25</v>
          </cell>
          <cell r="L88">
            <v>8899862.2939999998</v>
          </cell>
          <cell r="M88">
            <v>8857941.284</v>
          </cell>
          <cell r="N88">
            <v>9177738.7659999989</v>
          </cell>
          <cell r="O88">
            <v>8117027.1909999987</v>
          </cell>
          <cell r="P88">
            <v>8453883.5069999993</v>
          </cell>
          <cell r="Q88">
            <v>8493217.6940000001</v>
          </cell>
          <cell r="R88">
            <v>8659548.9409999996</v>
          </cell>
          <cell r="S88">
            <v>8429975.4510000013</v>
          </cell>
          <cell r="T88">
            <v>8662153.0760000013</v>
          </cell>
          <cell r="U88">
            <v>8785184.7039999999</v>
          </cell>
          <cell r="V88">
            <v>8890695.068</v>
          </cell>
          <cell r="W88">
            <v>8314452.0840000007</v>
          </cell>
          <cell r="X88">
            <v>8402558.0190000013</v>
          </cell>
          <cell r="Y88">
            <v>8558273.0859999992</v>
          </cell>
          <cell r="Z88">
            <v>8749719.7679999992</v>
          </cell>
          <cell r="AD88">
            <v>0</v>
          </cell>
          <cell r="AH88">
            <v>0</v>
          </cell>
          <cell r="AL88">
            <v>0</v>
          </cell>
          <cell r="AP88">
            <v>0</v>
          </cell>
          <cell r="AT88">
            <v>0</v>
          </cell>
          <cell r="AX88">
            <v>0</v>
          </cell>
          <cell r="AZ88">
            <v>52152352.976000004</v>
          </cell>
          <cell r="BA88">
            <v>52747507.689000003</v>
          </cell>
          <cell r="BB88">
            <v>53874676.798999995</v>
          </cell>
          <cell r="BC88">
            <v>55459422.272999994</v>
          </cell>
          <cell r="BE88">
            <v>27290898.25</v>
          </cell>
          <cell r="BF88">
            <v>27228913.087000001</v>
          </cell>
          <cell r="BG88">
            <v>28038001.314999998</v>
          </cell>
          <cell r="BH88">
            <v>29159458.495999999</v>
          </cell>
          <cell r="BI88">
            <v>24861454.726000004</v>
          </cell>
          <cell r="BJ88">
            <v>25518594.602000002</v>
          </cell>
          <cell r="BK88">
            <v>25836675.484000001</v>
          </cell>
          <cell r="BL88">
            <v>26299963.776999999</v>
          </cell>
          <cell r="BM88">
            <v>0</v>
          </cell>
          <cell r="BN88">
            <v>0</v>
          </cell>
          <cell r="BO88">
            <v>0</v>
          </cell>
          <cell r="BP88">
            <v>0</v>
          </cell>
          <cell r="BQ88">
            <v>0</v>
          </cell>
          <cell r="BR88">
            <v>0</v>
          </cell>
          <cell r="BS88">
            <v>0</v>
          </cell>
          <cell r="BT88">
            <v>0</v>
          </cell>
        </row>
        <row r="89">
          <cell r="C89">
            <v>6130943</v>
          </cell>
          <cell r="D89">
            <v>6117536</v>
          </cell>
          <cell r="E89">
            <v>6438513</v>
          </cell>
          <cell r="F89">
            <v>6189175</v>
          </cell>
          <cell r="G89">
            <v>5150327</v>
          </cell>
          <cell r="H89">
            <v>5252622</v>
          </cell>
          <cell r="I89">
            <v>5344734</v>
          </cell>
          <cell r="J89">
            <v>5468508</v>
          </cell>
          <cell r="K89">
            <v>5331223</v>
          </cell>
          <cell r="L89">
            <v>5463046</v>
          </cell>
          <cell r="M89">
            <v>5461567</v>
          </cell>
          <cell r="N89">
            <v>5441691</v>
          </cell>
          <cell r="O89">
            <v>5071457</v>
          </cell>
          <cell r="P89">
            <v>5332525</v>
          </cell>
          <cell r="Q89">
            <v>5273210</v>
          </cell>
          <cell r="R89">
            <v>5095574</v>
          </cell>
          <cell r="S89">
            <v>5278984</v>
          </cell>
          <cell r="T89">
            <v>5415399</v>
          </cell>
          <cell r="U89">
            <v>5341403</v>
          </cell>
          <cell r="V89">
            <v>5266845</v>
          </cell>
          <cell r="W89">
            <v>5228753</v>
          </cell>
          <cell r="X89">
            <v>5068023</v>
          </cell>
          <cell r="Y89">
            <v>5177240</v>
          </cell>
          <cell r="Z89">
            <v>5129943</v>
          </cell>
          <cell r="AD89">
            <v>0</v>
          </cell>
          <cell r="AH89">
            <v>0</v>
          </cell>
          <cell r="AL89">
            <v>0</v>
          </cell>
          <cell r="AP89">
            <v>0</v>
          </cell>
          <cell r="AT89">
            <v>0</v>
          </cell>
          <cell r="AX89">
            <v>0</v>
          </cell>
          <cell r="AZ89">
            <v>32191687</v>
          </cell>
          <cell r="BA89">
            <v>32649151</v>
          </cell>
          <cell r="BB89">
            <v>33036667</v>
          </cell>
          <cell r="BC89">
            <v>32591736</v>
          </cell>
          <cell r="BE89">
            <v>16612493</v>
          </cell>
          <cell r="BF89">
            <v>16833204</v>
          </cell>
          <cell r="BG89">
            <v>17244814</v>
          </cell>
          <cell r="BH89">
            <v>17099374</v>
          </cell>
          <cell r="BI89">
            <v>15579194</v>
          </cell>
          <cell r="BJ89">
            <v>15815947</v>
          </cell>
          <cell r="BK89">
            <v>15791853</v>
          </cell>
          <cell r="BL89">
            <v>15492362</v>
          </cell>
          <cell r="BM89">
            <v>0</v>
          </cell>
          <cell r="BN89">
            <v>0</v>
          </cell>
          <cell r="BO89">
            <v>0</v>
          </cell>
          <cell r="BP89">
            <v>0</v>
          </cell>
          <cell r="BQ89">
            <v>0</v>
          </cell>
          <cell r="BR89">
            <v>0</v>
          </cell>
          <cell r="BS89">
            <v>0</v>
          </cell>
          <cell r="BT89">
            <v>0</v>
          </cell>
        </row>
        <row r="90">
          <cell r="C90">
            <v>0.7079319625444962</v>
          </cell>
          <cell r="D90">
            <v>0.70672376875770582</v>
          </cell>
          <cell r="E90">
            <v>0.71913387281117969</v>
          </cell>
          <cell r="F90">
            <v>0.71150715842899515</v>
          </cell>
          <cell r="G90">
            <v>0.69700348873456586</v>
          </cell>
          <cell r="H90">
            <v>0.71012529554156156</v>
          </cell>
          <cell r="I90">
            <v>0.71377259499832379</v>
          </cell>
          <cell r="J90">
            <v>0.70562037476993122</v>
          </cell>
          <cell r="K90">
            <v>0.7047062406212331</v>
          </cell>
          <cell r="L90">
            <v>0.71700616103982739</v>
          </cell>
          <cell r="M90">
            <v>0.69687962070493792</v>
          </cell>
          <cell r="N90">
            <v>0.69175768415017791</v>
          </cell>
          <cell r="O90">
            <v>0.68326917922835229</v>
          </cell>
          <cell r="P90">
            <v>0.72062912206510221</v>
          </cell>
          <cell r="Q90">
            <v>0.69630398028901819</v>
          </cell>
          <cell r="R90">
            <v>0.68413234356890995</v>
          </cell>
          <cell r="S90">
            <v>0.68888155039014198</v>
          </cell>
          <cell r="T90">
            <v>0.71900197377872577</v>
          </cell>
          <cell r="U90">
            <v>0.68777726817871632</v>
          </cell>
          <cell r="V90">
            <v>0.68061664393017651</v>
          </cell>
          <cell r="W90">
            <v>0.68040600129719597</v>
          </cell>
          <cell r="X90">
            <v>0.70037477256182479</v>
          </cell>
          <cell r="Y90">
            <v>0.68884025953865347</v>
          </cell>
          <cell r="Z90">
            <v>0.68275480542637612</v>
          </cell>
          <cell r="AD90" t="e">
            <v>#DIV/0!</v>
          </cell>
          <cell r="AH90" t="e">
            <v>#DIV/0!</v>
          </cell>
          <cell r="AL90" t="e">
            <v>#DIV/0!</v>
          </cell>
          <cell r="AP90" t="e">
            <v>#DIV/0!</v>
          </cell>
          <cell r="AT90" t="e">
            <v>#DIV/0!</v>
          </cell>
          <cell r="AX90" t="e">
            <v>#DIV/0!</v>
          </cell>
          <cell r="AZ90">
            <v>0.69392662017822804</v>
          </cell>
          <cell r="BA90">
            <v>0.7122762648923322</v>
          </cell>
          <cell r="BB90">
            <v>0.70074336208335142</v>
          </cell>
          <cell r="BC90">
            <v>0.69318263494953625</v>
          </cell>
          <cell r="BE90">
            <v>0.70340838016310969</v>
          </cell>
          <cell r="BF90">
            <v>0.71121045456286891</v>
          </cell>
          <cell r="BG90">
            <v>0.71007330453909956</v>
          </cell>
          <cell r="BH90">
            <v>0.70314228629472952</v>
          </cell>
          <cell r="BI90">
            <v>0.68419974214825729</v>
          </cell>
          <cell r="BJ90">
            <v>0.71340345677401118</v>
          </cell>
          <cell r="BK90">
            <v>0.69096103758094995</v>
          </cell>
          <cell r="BL90">
            <v>0.68249017867518991</v>
          </cell>
          <cell r="BM90" t="e">
            <v>#DIV/0!</v>
          </cell>
          <cell r="BN90" t="e">
            <v>#DIV/0!</v>
          </cell>
          <cell r="BO90" t="e">
            <v>#DIV/0!</v>
          </cell>
          <cell r="BP90" t="e">
            <v>#DIV/0!</v>
          </cell>
          <cell r="BQ90" t="e">
            <v>#DIV/0!</v>
          </cell>
          <cell r="BR90" t="e">
            <v>#DIV/0!</v>
          </cell>
          <cell r="BS90" t="e">
            <v>#DIV/0!</v>
          </cell>
          <cell r="BT90" t="e">
            <v>#DIV/0!</v>
          </cell>
        </row>
        <row r="91">
          <cell r="C91">
            <v>0.6814342213046487</v>
          </cell>
          <cell r="D91">
            <v>0.64434625412983781</v>
          </cell>
          <cell r="E91">
            <v>0.62982677421438227</v>
          </cell>
          <cell r="F91">
            <v>0.59082822225311238</v>
          </cell>
          <cell r="G91">
            <v>0.72900057678750163</v>
          </cell>
          <cell r="H91">
            <v>0.73948642443847423</v>
          </cell>
          <cell r="I91">
            <v>0.68775627289886276</v>
          </cell>
          <cell r="J91">
            <v>0.65651427099299964</v>
          </cell>
          <cell r="K91">
            <v>0.68231397479593137</v>
          </cell>
          <cell r="L91">
            <v>0.76000589192649537</v>
          </cell>
          <cell r="M91">
            <v>0.70685906737220383</v>
          </cell>
          <cell r="N91">
            <v>0.75396487724309724</v>
          </cell>
          <cell r="O91">
            <v>0.70198546907483617</v>
          </cell>
          <cell r="P91">
            <v>0.72967865410801147</v>
          </cell>
          <cell r="Q91">
            <v>0.70919420946947787</v>
          </cell>
          <cell r="R91">
            <v>0.72942940624378005</v>
          </cell>
          <cell r="S91">
            <v>0.73067062540822347</v>
          </cell>
          <cell r="T91">
            <v>0.74307236471904736</v>
          </cell>
          <cell r="U91">
            <v>0.70948756979672689</v>
          </cell>
          <cell r="V91">
            <v>0.70049199138816809</v>
          </cell>
          <cell r="W91">
            <v>0.66602714333802016</v>
          </cell>
          <cell r="X91">
            <v>0.71970309582822245</v>
          </cell>
          <cell r="Y91">
            <v>0.72623909203257353</v>
          </cell>
          <cell r="Z91">
            <v>0.7028419591546281</v>
          </cell>
          <cell r="AD91" t="e">
            <v>#DIV/0!</v>
          </cell>
          <cell r="AH91" t="e">
            <v>#DIV/0!</v>
          </cell>
          <cell r="AL91" t="e">
            <v>#DIV/0!</v>
          </cell>
          <cell r="AP91" t="e">
            <v>#DIV/0!</v>
          </cell>
          <cell r="AT91" t="e">
            <v>#DIV/0!</v>
          </cell>
          <cell r="AX91" t="e">
            <v>#DIV/0!</v>
          </cell>
          <cell r="AZ91">
            <v>0.69755216010361354</v>
          </cell>
          <cell r="BA91">
            <v>0.72064032726160765</v>
          </cell>
          <cell r="BB91">
            <v>0.69087412968567075</v>
          </cell>
          <cell r="BC91">
            <v>0.68572380396773525</v>
          </cell>
          <cell r="BE91">
            <v>0.69626104263431277</v>
          </cell>
          <cell r="BF91">
            <v>0.71103241513394932</v>
          </cell>
          <cell r="BG91">
            <v>0.67049895752185873</v>
          </cell>
          <cell r="BH91">
            <v>0.66319744006950554</v>
          </cell>
          <cell r="BI91">
            <v>0.6994398595307264</v>
          </cell>
          <cell r="BJ91">
            <v>0.73078963643583883</v>
          </cell>
          <cell r="BK91">
            <v>0.71476591515588739</v>
          </cell>
          <cell r="BL91">
            <v>0.7108493394544273</v>
          </cell>
          <cell r="BM91" t="e">
            <v>#DIV/0!</v>
          </cell>
          <cell r="BN91" t="e">
            <v>#DIV/0!</v>
          </cell>
          <cell r="BO91" t="e">
            <v>#DIV/0!</v>
          </cell>
          <cell r="BP91" t="e">
            <v>#DIV/0!</v>
          </cell>
          <cell r="BQ91" t="e">
            <v>#DIV/0!</v>
          </cell>
          <cell r="BR91" t="e">
            <v>#DIV/0!</v>
          </cell>
          <cell r="BS91" t="e">
            <v>#DIV/0!</v>
          </cell>
          <cell r="BT91" t="e">
            <v>#DIV/0!</v>
          </cell>
        </row>
        <row r="92">
          <cell r="C92">
            <v>96.845312122601598</v>
          </cell>
          <cell r="D92">
            <v>91.739138955523671</v>
          </cell>
          <cell r="E92">
            <v>83.055209675233257</v>
          </cell>
          <cell r="F92">
            <v>67.063263619955308</v>
          </cell>
          <cell r="G92">
            <v>91.55419785425542</v>
          </cell>
          <cell r="H92">
            <v>85.767943886040015</v>
          </cell>
          <cell r="I92">
            <v>77.427202443039704</v>
          </cell>
          <cell r="J92">
            <v>61.504649451935158</v>
          </cell>
          <cell r="K92">
            <v>92.496105748462327</v>
          </cell>
          <cell r="L92">
            <v>85.458123358479781</v>
          </cell>
          <cell r="M92">
            <v>69.191991141465351</v>
          </cell>
          <cell r="N92">
            <v>62.115235712410112</v>
          </cell>
          <cell r="O92">
            <v>91.447394263861739</v>
          </cell>
          <cell r="P92">
            <v>90.613908359934825</v>
          </cell>
          <cell r="Q92">
            <v>72.017569430644983</v>
          </cell>
          <cell r="R92">
            <v>61.601682467399755</v>
          </cell>
          <cell r="S92">
            <v>86.36129020903924</v>
          </cell>
          <cell r="T92">
            <v>85.896301830040372</v>
          </cell>
          <cell r="U92">
            <v>71.112787358707635</v>
          </cell>
          <cell r="V92">
            <v>62.228560985769995</v>
          </cell>
          <cell r="W92">
            <v>89.806182451717987</v>
          </cell>
          <cell r="X92">
            <v>87.145276572336826</v>
          </cell>
          <cell r="Y92">
            <v>69.793079621316451</v>
          </cell>
          <cell r="Z92">
            <v>62.153456609491919</v>
          </cell>
          <cell r="AD92" t="e">
            <v>#DIV/0!</v>
          </cell>
          <cell r="AH92" t="e">
            <v>#DIV/0!</v>
          </cell>
          <cell r="AL92" t="e">
            <v>#DIV/0!</v>
          </cell>
          <cell r="AP92" t="e">
            <v>#DIV/0!</v>
          </cell>
          <cell r="AT92" t="e">
            <v>#DIV/0!</v>
          </cell>
          <cell r="AX92" t="e">
            <v>#DIV/0!</v>
          </cell>
          <cell r="AZ92">
            <v>91.529748943230629</v>
          </cell>
          <cell r="BA92">
            <v>87.82099967023845</v>
          </cell>
          <cell r="BB92">
            <v>73.985732295009527</v>
          </cell>
          <cell r="BC92">
            <v>62.876632000074537</v>
          </cell>
          <cell r="BE92">
            <v>93.731389482380209</v>
          </cell>
          <cell r="BF92">
            <v>87.765541681277853</v>
          </cell>
          <cell r="BG92">
            <v>76.772130341653593</v>
          </cell>
          <cell r="BH92">
            <v>63.674110362837389</v>
          </cell>
          <cell r="BI92">
            <v>89.207784539391568</v>
          </cell>
          <cell r="BJ92">
            <v>87.879471268750436</v>
          </cell>
          <cell r="BK92">
            <v>70.983419867982377</v>
          </cell>
          <cell r="BL92">
            <v>61.994570093397847</v>
          </cell>
          <cell r="BM92" t="e">
            <v>#DIV/0!</v>
          </cell>
          <cell r="BN92" t="e">
            <v>#DIV/0!</v>
          </cell>
          <cell r="BO92" t="e">
            <v>#DIV/0!</v>
          </cell>
          <cell r="BP92" t="e">
            <v>#DIV/0!</v>
          </cell>
          <cell r="BQ92" t="e">
            <v>#DIV/0!</v>
          </cell>
          <cell r="BR92" t="e">
            <v>#DIV/0!</v>
          </cell>
          <cell r="BS92" t="e">
            <v>#DIV/0!</v>
          </cell>
          <cell r="BT92" t="e">
            <v>#DIV/0!</v>
          </cell>
        </row>
        <row r="93">
          <cell r="C93">
            <v>68.559891874187642</v>
          </cell>
          <cell r="D93">
            <v>64.834230025234547</v>
          </cell>
          <cell r="E93">
            <v>59.727814590895058</v>
          </cell>
          <cell r="F93">
            <v>47.715992133208999</v>
          </cell>
          <cell r="G93">
            <v>63.813595312710738</v>
          </cell>
          <cell r="H93">
            <v>60.905986500066234</v>
          </cell>
          <cell r="I93">
            <v>55.265415211229005</v>
          </cell>
          <cell r="J93">
            <v>43.398933796367729</v>
          </cell>
          <cell r="K93">
            <v>65.182582954102912</v>
          </cell>
          <cell r="L93">
            <v>61.274000958931587</v>
          </cell>
          <cell r="M93">
            <v>48.21848854248379</v>
          </cell>
          <cell r="N93">
            <v>42.968691606859238</v>
          </cell>
          <cell r="O93">
            <v>62.483186021240343</v>
          </cell>
          <cell r="P93">
            <v>65.299021228307453</v>
          </cell>
          <cell r="Q93">
            <v>50.146120245298832</v>
          </cell>
          <cell r="R93">
            <v>42.143703394210021</v>
          </cell>
          <cell r="S93">
            <v>59.492699492895937</v>
          </cell>
          <cell r="T93">
            <v>61.759610556092191</v>
          </cell>
          <cell r="U93">
            <v>48.909758622145887</v>
          </cell>
          <cell r="V93">
            <v>42.353794334739092</v>
          </cell>
          <cell r="W93">
            <v>61.104665493739837</v>
          </cell>
          <cell r="X93">
            <v>61.034353259187725</v>
          </cell>
          <cell r="Y93">
            <v>48.076283080349533</v>
          </cell>
          <cell r="Z93">
            <v>42.435571173990361</v>
          </cell>
          <cell r="AD93" t="e">
            <v>#DIV/0!</v>
          </cell>
          <cell r="AH93" t="e">
            <v>#DIV/0!</v>
          </cell>
          <cell r="AL93" t="e">
            <v>#DIV/0!</v>
          </cell>
          <cell r="AP93" t="e">
            <v>#DIV/0!</v>
          </cell>
          <cell r="AT93" t="e">
            <v>#DIV/0!</v>
          </cell>
          <cell r="AX93" t="e">
            <v>#DIV/0!</v>
          </cell>
          <cell r="AZ93">
            <v>63.514929329937765</v>
          </cell>
          <cell r="BA93">
            <v>62.552813624228186</v>
          </cell>
          <cell r="BB93">
            <v>51.845010794603766</v>
          </cell>
          <cell r="BC93">
            <v>43.584989446563995</v>
          </cell>
          <cell r="BE93">
            <v>65.931444846238591</v>
          </cell>
          <cell r="BF93">
            <v>62.419770794098042</v>
          </cell>
          <cell r="BG93">
            <v>54.513840288204442</v>
          </cell>
          <cell r="BH93">
            <v>44.771959538308415</v>
          </cell>
          <cell r="BI93">
            <v>61.035943179469001</v>
          </cell>
          <cell r="BJ93">
            <v>62.693518582598962</v>
          </cell>
          <cell r="BK93">
            <v>49.04677744302532</v>
          </cell>
          <cell r="BL93">
            <v>42.31068521993469</v>
          </cell>
          <cell r="BM93" t="e">
            <v>#DIV/0!</v>
          </cell>
          <cell r="BN93" t="e">
            <v>#DIV/0!</v>
          </cell>
          <cell r="BO93" t="e">
            <v>#DIV/0!</v>
          </cell>
          <cell r="BP93" t="e">
            <v>#DIV/0!</v>
          </cell>
          <cell r="BQ93" t="e">
            <v>#DIV/0!</v>
          </cell>
          <cell r="BR93" t="e">
            <v>#DIV/0!</v>
          </cell>
          <cell r="BS93" t="e">
            <v>#DIV/0!</v>
          </cell>
          <cell r="BT93" t="e">
            <v>#DIV/0!</v>
          </cell>
        </row>
        <row r="94">
          <cell r="C94">
            <v>65.993709853270673</v>
          </cell>
          <cell r="D94">
            <v>59.111770543088362</v>
          </cell>
          <cell r="E94">
            <v>52.310394791451309</v>
          </cell>
          <cell r="F94">
            <v>39.622868823070014</v>
          </cell>
          <cell r="G94">
            <v>66.743063043069256</v>
          </cell>
          <cell r="H94">
            <v>63.424230155727436</v>
          </cell>
          <cell r="I94">
            <v>53.251044173210701</v>
          </cell>
          <cell r="J94">
            <v>40.378680097617199</v>
          </cell>
          <cell r="K94">
            <v>63.111385566378132</v>
          </cell>
          <cell r="L94">
            <v>64.948677265425886</v>
          </cell>
          <cell r="M94">
            <v>48.908986327881991</v>
          </cell>
          <cell r="N94">
            <v>46.832706068833332</v>
          </cell>
          <cell r="O94">
            <v>64.194741957988469</v>
          </cell>
          <cell r="P94">
            <v>66.119034695543931</v>
          </cell>
          <cell r="Q94">
            <v>51.074443220279498</v>
          </cell>
          <cell r="R94">
            <v>44.934078665813274</v>
          </cell>
          <cell r="S94">
            <v>63.101657928099783</v>
          </cell>
          <cell r="T94">
            <v>63.827168121469136</v>
          </cell>
          <cell r="U94">
            <v>50.45363868460089</v>
          </cell>
          <cell r="V94">
            <v>43.590608606142091</v>
          </cell>
          <cell r="W94">
            <v>59.813355152410765</v>
          </cell>
          <cell r="X94">
            <v>62.71872533591749</v>
          </cell>
          <cell r="Y94">
            <v>50.686462774341969</v>
          </cell>
          <cell r="Z94">
            <v>43.684057211647463</v>
          </cell>
          <cell r="AD94" t="e">
            <v>#DIV/0!</v>
          </cell>
          <cell r="AH94" t="e">
            <v>#DIV/0!</v>
          </cell>
          <cell r="AL94" t="e">
            <v>#DIV/0!</v>
          </cell>
          <cell r="AP94" t="e">
            <v>#DIV/0!</v>
          </cell>
          <cell r="AT94" t="e">
            <v>#DIV/0!</v>
          </cell>
          <cell r="AX94" t="e">
            <v>#DIV/0!</v>
          </cell>
          <cell r="AZ94">
            <v>63.846774089091966</v>
          </cell>
          <cell r="BA94">
            <v>63.28735394280217</v>
          </cell>
          <cell r="BB94">
            <v>51.114828408471723</v>
          </cell>
          <cell r="BC94">
            <v>43.116003275770538</v>
          </cell>
          <cell r="BE94">
            <v>65.26151496856491</v>
          </cell>
          <cell r="BF94">
            <v>62.404145067178284</v>
          </cell>
          <cell r="BG94">
            <v>51.475633360811003</v>
          </cell>
          <cell r="BH94">
            <v>42.228506991336936</v>
          </cell>
          <cell r="BI94">
            <v>62.395480287279334</v>
          </cell>
          <cell r="BJ94">
            <v>64.221406858663883</v>
          </cell>
          <cell r="BK94">
            <v>50.736529062833014</v>
          </cell>
          <cell r="BL94">
            <v>44.068799200653061</v>
          </cell>
          <cell r="BM94" t="e">
            <v>#DIV/0!</v>
          </cell>
          <cell r="BN94" t="e">
            <v>#DIV/0!</v>
          </cell>
          <cell r="BO94" t="e">
            <v>#DIV/0!</v>
          </cell>
          <cell r="BP94" t="e">
            <v>#DIV/0!</v>
          </cell>
          <cell r="BQ94" t="e">
            <v>#DIV/0!</v>
          </cell>
          <cell r="BR94" t="e">
            <v>#DIV/0!</v>
          </cell>
          <cell r="BS94" t="e">
            <v>#DIV/0!</v>
          </cell>
          <cell r="BT94" t="e">
            <v>#DIV/0!</v>
          </cell>
        </row>
        <row r="95">
          <cell r="C95">
            <v>2.5132817674328938E-2</v>
          </cell>
          <cell r="D95">
            <v>3.2644952895164926E-2</v>
          </cell>
          <cell r="E95">
            <v>2.8046115696832151E-2</v>
          </cell>
          <cell r="F95">
            <v>2.5823152213530067E-2</v>
          </cell>
          <cell r="G95">
            <v>2.25684461060679E-2</v>
          </cell>
          <cell r="H95">
            <v>3.3767959631472631E-2</v>
          </cell>
          <cell r="I95">
            <v>3.205283032239041E-2</v>
          </cell>
          <cell r="J95">
            <v>3.4278033279525173E-2</v>
          </cell>
          <cell r="K95">
            <v>3.3317488402612297E-2</v>
          </cell>
          <cell r="L95">
            <v>3.5569012920166274E-2</v>
          </cell>
          <cell r="M95">
            <v>3.2588437392698677E-2</v>
          </cell>
          <cell r="N95">
            <v>3.0155530864517385E-2</v>
          </cell>
          <cell r="O95">
            <v>2.9402878482351725E-2</v>
          </cell>
          <cell r="P95">
            <v>3.3668507790252954E-2</v>
          </cell>
          <cell r="Q95">
            <v>3.1397350857887925E-2</v>
          </cell>
          <cell r="R95">
            <v>3.1153299341087019E-2</v>
          </cell>
          <cell r="S95">
            <v>2.8114540887874382E-2</v>
          </cell>
          <cell r="T95">
            <v>3.6466575282978204E-2</v>
          </cell>
          <cell r="U95">
            <v>3.4174800085084202E-2</v>
          </cell>
          <cell r="V95">
            <v>3.1147414268035255E-2</v>
          </cell>
          <cell r="W95">
            <v>3.1529213068591605E-2</v>
          </cell>
          <cell r="X95">
            <v>3.4630520937207157E-2</v>
          </cell>
          <cell r="Y95">
            <v>2.7062672791176069E-2</v>
          </cell>
          <cell r="Z95">
            <v>3.0058970833822366E-2</v>
          </cell>
          <cell r="AD95" t="e">
            <v>#DIV/0!</v>
          </cell>
          <cell r="AH95" t="e">
            <v>#DIV/0!</v>
          </cell>
          <cell r="AL95" t="e">
            <v>#DIV/0!</v>
          </cell>
          <cell r="AP95" t="e">
            <v>#DIV/0!</v>
          </cell>
          <cell r="AT95" t="e">
            <v>#DIV/0!</v>
          </cell>
          <cell r="AX95" t="e">
            <v>#DIV/0!</v>
          </cell>
          <cell r="AZ95">
            <v>2.8308739668196442E-2</v>
          </cell>
          <cell r="BA95">
            <v>3.4415029749178094E-2</v>
          </cell>
          <cell r="BB95">
            <v>3.0783042718500502E-2</v>
          </cell>
          <cell r="BC95">
            <v>3.027519168974763E-2</v>
          </cell>
          <cell r="BE95">
            <v>2.7069328354389671E-2</v>
          </cell>
          <cell r="BF95">
            <v>3.3943205297881106E-2</v>
          </cell>
          <cell r="BG95">
            <v>3.064889087856058E-2</v>
          </cell>
          <cell r="BH95">
            <v>2.9821417779764093E-2</v>
          </cell>
          <cell r="BI95">
            <v>2.968217084532191E-2</v>
          </cell>
          <cell r="BJ95">
            <v>3.4911848405260647E-2</v>
          </cell>
          <cell r="BK95">
            <v>3.0939377652006564E-2</v>
          </cell>
          <cell r="BL95">
            <v>3.0790691979272991E-2</v>
          </cell>
          <cell r="BM95" t="e">
            <v>#DIV/0!</v>
          </cell>
          <cell r="BN95" t="e">
            <v>#DIV/0!</v>
          </cell>
          <cell r="BO95" t="e">
            <v>#DIV/0!</v>
          </cell>
          <cell r="BP95" t="e">
            <v>#DIV/0!</v>
          </cell>
          <cell r="BQ95" t="e">
            <v>#DIV/0!</v>
          </cell>
          <cell r="BR95" t="e">
            <v>#DIV/0!</v>
          </cell>
          <cell r="BS95" t="e">
            <v>#DIV/0!</v>
          </cell>
          <cell r="BT95" t="e">
            <v>#DIV/0!</v>
          </cell>
        </row>
        <row r="98">
          <cell r="C98">
            <v>12265056.359000001</v>
          </cell>
          <cell r="D98">
            <v>11835482.202</v>
          </cell>
          <cell r="E98">
            <v>12145282.489</v>
          </cell>
          <cell r="F98">
            <v>12383282.056999998</v>
          </cell>
          <cell r="G98">
            <v>10812638.341</v>
          </cell>
          <cell r="H98">
            <v>10194194.890000001</v>
          </cell>
          <cell r="I98">
            <v>10449469.022</v>
          </cell>
          <cell r="J98">
            <v>11053990.912</v>
          </cell>
          <cell r="K98">
            <v>11325575.642999999</v>
          </cell>
          <cell r="L98">
            <v>10897138.074000001</v>
          </cell>
          <cell r="M98">
            <v>11037312.741999999</v>
          </cell>
          <cell r="N98">
            <v>11166682.052999999</v>
          </cell>
          <cell r="O98">
            <v>10486500.649999999</v>
          </cell>
          <cell r="P98">
            <v>10254866.145</v>
          </cell>
          <cell r="Q98">
            <v>10407299.980999999</v>
          </cell>
          <cell r="R98">
            <v>10473901.704</v>
          </cell>
          <cell r="S98">
            <v>10561919.318999996</v>
          </cell>
          <cell r="T98">
            <v>10444617.941</v>
          </cell>
          <cell r="U98">
            <v>10662829.917999998</v>
          </cell>
          <cell r="V98">
            <v>10696627.563999999</v>
          </cell>
          <cell r="W98">
            <v>10377707.042999998</v>
          </cell>
          <cell r="X98">
            <v>10261200.284000002</v>
          </cell>
          <cell r="Y98">
            <v>10498411.946</v>
          </cell>
          <cell r="Z98">
            <v>10509630.243000001</v>
          </cell>
          <cell r="AD98">
            <v>0</v>
          </cell>
          <cell r="AH98">
            <v>0</v>
          </cell>
          <cell r="AL98">
            <v>0</v>
          </cell>
          <cell r="AP98">
            <v>0</v>
          </cell>
          <cell r="AT98">
            <v>0</v>
          </cell>
          <cell r="AX98">
            <v>0</v>
          </cell>
          <cell r="AZ98">
            <v>65829397.354999997</v>
          </cell>
          <cell r="BA98">
            <v>63887499.536000006</v>
          </cell>
          <cell r="BB98">
            <v>65200606.097999997</v>
          </cell>
          <cell r="BC98">
            <v>66284114.532999992</v>
          </cell>
          <cell r="BE98">
            <v>34403270.343000002</v>
          </cell>
          <cell r="BF98">
            <v>32926815.166000001</v>
          </cell>
          <cell r="BG98">
            <v>33632064.252999999</v>
          </cell>
          <cell r="BH98">
            <v>34603955.022</v>
          </cell>
          <cell r="BI98">
            <v>31426127.011999995</v>
          </cell>
          <cell r="BJ98">
            <v>30960684.370000001</v>
          </cell>
          <cell r="BK98">
            <v>31568541.844999999</v>
          </cell>
          <cell r="BL98">
            <v>31680159.511</v>
          </cell>
          <cell r="BM98">
            <v>0</v>
          </cell>
          <cell r="BN98">
            <v>0</v>
          </cell>
          <cell r="BO98">
            <v>0</v>
          </cell>
          <cell r="BP98">
            <v>0</v>
          </cell>
          <cell r="BQ98">
            <v>0</v>
          </cell>
          <cell r="BR98">
            <v>0</v>
          </cell>
          <cell r="BS98">
            <v>0</v>
          </cell>
          <cell r="BT98">
            <v>0</v>
          </cell>
        </row>
        <row r="99">
          <cell r="C99">
            <v>10026509.375</v>
          </cell>
          <cell r="D99">
            <v>9882810.7210000008</v>
          </cell>
          <cell r="E99">
            <v>10405529.416999999</v>
          </cell>
          <cell r="F99">
            <v>10602639.710999999</v>
          </cell>
          <cell r="G99">
            <v>8501780.625</v>
          </cell>
          <cell r="H99">
            <v>8446240.0720000006</v>
          </cell>
          <cell r="I99">
            <v>8774530.6140000001</v>
          </cell>
          <cell r="J99">
            <v>9379080.0190000013</v>
          </cell>
          <cell r="K99">
            <v>8762608.25</v>
          </cell>
          <cell r="L99">
            <v>8899862.2939999998</v>
          </cell>
          <cell r="M99">
            <v>8857941.284</v>
          </cell>
          <cell r="N99">
            <v>9177738.7659999989</v>
          </cell>
          <cell r="O99">
            <v>8117027.1909999987</v>
          </cell>
          <cell r="P99">
            <v>8453883.5069999993</v>
          </cell>
          <cell r="Q99">
            <v>8493217.6940000001</v>
          </cell>
          <cell r="R99">
            <v>8659548.9409999996</v>
          </cell>
          <cell r="S99">
            <v>8429975.4510000013</v>
          </cell>
          <cell r="T99">
            <v>8662153.0760000013</v>
          </cell>
          <cell r="U99">
            <v>8785184.7039999999</v>
          </cell>
          <cell r="V99">
            <v>8890695.068</v>
          </cell>
          <cell r="W99">
            <v>8314452.0840000007</v>
          </cell>
          <cell r="X99">
            <v>8402558.0190000013</v>
          </cell>
          <cell r="Y99">
            <v>8558273.0859999992</v>
          </cell>
          <cell r="Z99">
            <v>8749719.7679999992</v>
          </cell>
          <cell r="AD99">
            <v>0</v>
          </cell>
          <cell r="AH99">
            <v>0</v>
          </cell>
          <cell r="AL99">
            <v>0</v>
          </cell>
          <cell r="AP99">
            <v>0</v>
          </cell>
          <cell r="AT99">
            <v>0</v>
          </cell>
          <cell r="AX99">
            <v>0</v>
          </cell>
          <cell r="AZ99">
            <v>52152352.976000004</v>
          </cell>
          <cell r="BA99">
            <v>52747507.689000003</v>
          </cell>
          <cell r="BB99">
            <v>53874676.798999995</v>
          </cell>
          <cell r="BC99">
            <v>55459422.272999994</v>
          </cell>
          <cell r="BE99">
            <v>27290898.25</v>
          </cell>
          <cell r="BF99">
            <v>27228913.087000001</v>
          </cell>
          <cell r="BG99">
            <v>28038001.314999998</v>
          </cell>
          <cell r="BH99">
            <v>29159458.495999999</v>
          </cell>
          <cell r="BI99">
            <v>24861454.726000004</v>
          </cell>
          <cell r="BJ99">
            <v>25518594.602000002</v>
          </cell>
          <cell r="BK99">
            <v>25836675.484000001</v>
          </cell>
          <cell r="BL99">
            <v>26299963.776999999</v>
          </cell>
          <cell r="BM99">
            <v>0</v>
          </cell>
          <cell r="BN99">
            <v>0</v>
          </cell>
          <cell r="BO99">
            <v>0</v>
          </cell>
          <cell r="BP99">
            <v>0</v>
          </cell>
          <cell r="BQ99">
            <v>0</v>
          </cell>
          <cell r="BR99">
            <v>0</v>
          </cell>
          <cell r="BS99">
            <v>0</v>
          </cell>
          <cell r="BT99">
            <v>0</v>
          </cell>
        </row>
        <row r="100">
          <cell r="C100">
            <v>0.81748579717227532</v>
          </cell>
          <cell r="D100">
            <v>0.83501546893712286</v>
          </cell>
          <cell r="E100">
            <v>0.85675482858667984</v>
          </cell>
          <cell r="F100">
            <v>0.85620594461115085</v>
          </cell>
          <cell r="G100">
            <v>0.78628178959453832</v>
          </cell>
          <cell r="H100">
            <v>0.82853429458027561</v>
          </cell>
          <cell r="I100">
            <v>0.83971066812355399</v>
          </cell>
          <cell r="J100">
            <v>0.84847907815974877</v>
          </cell>
          <cell r="K100">
            <v>0.77370091606918956</v>
          </cell>
          <cell r="L100">
            <v>0.81671556637743292</v>
          </cell>
          <cell r="M100">
            <v>0.80254510233211995</v>
          </cell>
          <cell r="N100">
            <v>0.82188592121097792</v>
          </cell>
          <cell r="O100">
            <v>0.77404536192919604</v>
          </cell>
          <cell r="P100">
            <v>0.82437775271419689</v>
          </cell>
          <cell r="Q100">
            <v>0.81608272169588392</v>
          </cell>
          <cell r="R100">
            <v>0.82677393637300456</v>
          </cell>
          <cell r="S100">
            <v>0.79814806347130407</v>
          </cell>
          <cell r="T100">
            <v>0.82934130524746219</v>
          </cell>
          <cell r="U100">
            <v>0.82390742153447161</v>
          </cell>
          <cell r="V100">
            <v>0.83116804944411171</v>
          </cell>
          <cell r="W100">
            <v>0.80118392719596865</v>
          </cell>
          <cell r="X100">
            <v>0.81886697330154168</v>
          </cell>
          <cell r="Y100">
            <v>0.81519692026000057</v>
          </cell>
          <cell r="Z100">
            <v>0.83254306437924397</v>
          </cell>
          <cell r="AD100">
            <v>0</v>
          </cell>
          <cell r="AH100">
            <v>0</v>
          </cell>
          <cell r="AL100">
            <v>0</v>
          </cell>
          <cell r="AP100">
            <v>0</v>
          </cell>
          <cell r="AT100">
            <v>0</v>
          </cell>
          <cell r="AX100">
            <v>0</v>
          </cell>
          <cell r="AZ100">
            <v>0.79223500550607473</v>
          </cell>
          <cell r="BA100">
            <v>0.82563111832663416</v>
          </cell>
          <cell r="BB100">
            <v>0.82629104272471754</v>
          </cell>
          <cell r="BC100">
            <v>0.83669251167848291</v>
          </cell>
          <cell r="BE100">
            <v>0.79326465123548495</v>
          </cell>
          <cell r="BF100">
            <v>0.82695252941184505</v>
          </cell>
          <cell r="BG100">
            <v>0.83366876038538107</v>
          </cell>
          <cell r="BH100">
            <v>0.84266259384112085</v>
          </cell>
          <cell r="BI100">
            <v>0.79110781664271623</v>
          </cell>
          <cell r="BJ100">
            <v>0.82422579220266767</v>
          </cell>
          <cell r="BK100">
            <v>0.81843107010950389</v>
          </cell>
          <cell r="BL100">
            <v>0.83017144430311696</v>
          </cell>
          <cell r="BM100">
            <v>0</v>
          </cell>
          <cell r="BN100">
            <v>0</v>
          </cell>
          <cell r="BO100">
            <v>0</v>
          </cell>
          <cell r="BP100">
            <v>0</v>
          </cell>
          <cell r="BQ100">
            <v>0</v>
          </cell>
          <cell r="BR100">
            <v>0</v>
          </cell>
          <cell r="BS100">
            <v>0</v>
          </cell>
          <cell r="BT100">
            <v>0</v>
          </cell>
        </row>
        <row r="101">
          <cell r="C101">
            <v>10.636137363408201</v>
          </cell>
          <cell r="D101">
            <v>10.1883696554103</v>
          </cell>
          <cell r="E101">
            <v>8.9469094622494456</v>
          </cell>
          <cell r="F101">
            <v>7.004605485179896</v>
          </cell>
          <cell r="G101">
            <v>10.267113789824446</v>
          </cell>
          <cell r="H101">
            <v>9.7217287601388946</v>
          </cell>
          <cell r="I101">
            <v>8.4690098071996047</v>
          </cell>
          <cell r="J101">
            <v>6.4883700410166281</v>
          </cell>
          <cell r="K101">
            <v>10.636753487068191</v>
          </cell>
          <cell r="L101">
            <v>9.6697322596798383</v>
          </cell>
          <cell r="M101">
            <v>7.5574824830096086</v>
          </cell>
          <cell r="N101">
            <v>6.6145630098212811</v>
          </cell>
          <cell r="O101">
            <v>10.584833451619273</v>
          </cell>
          <cell r="P101">
            <v>10.094186674720619</v>
          </cell>
          <cell r="Q101">
            <v>7.8552722082233908</v>
          </cell>
          <cell r="R101">
            <v>6.4787039301096323</v>
          </cell>
          <cell r="S101">
            <v>9.7021603504548803</v>
          </cell>
          <cell r="T101">
            <v>9.6814484197185156</v>
          </cell>
          <cell r="U101">
            <v>7.6277088964871202</v>
          </cell>
          <cell r="V101">
            <v>6.5397349214301386</v>
          </cell>
          <cell r="W101">
            <v>10.139758445807395</v>
          </cell>
          <cell r="X101">
            <v>9.9492058836089292</v>
          </cell>
          <cell r="Y101">
            <v>7.4768311422519869</v>
          </cell>
          <cell r="Z101">
            <v>6.4488928892769897</v>
          </cell>
          <cell r="AD101" t="e">
            <v>#DIV/0!</v>
          </cell>
          <cell r="AH101" t="e">
            <v>#DIV/0!</v>
          </cell>
          <cell r="AL101" t="e">
            <v>#DIV/0!</v>
          </cell>
          <cell r="AP101" t="e">
            <v>#DIV/0!</v>
          </cell>
          <cell r="AT101" t="e">
            <v>#DIV/0!</v>
          </cell>
          <cell r="AX101" t="e">
            <v>#DIV/0!</v>
          </cell>
          <cell r="AZ101">
            <v>10.337993272213659</v>
          </cell>
          <cell r="BA101">
            <v>9.8897016826784956</v>
          </cell>
          <cell r="BB101">
            <v>8.0198863056370762</v>
          </cell>
          <cell r="BC101">
            <v>6.6084429801658722</v>
          </cell>
          <cell r="BE101">
            <v>10.521375343151261</v>
          </cell>
          <cell r="BF101">
            <v>9.8741021558573845</v>
          </cell>
          <cell r="BG101">
            <v>8.358393627301572</v>
          </cell>
          <cell r="BH101">
            <v>6.7157962301283352</v>
          </cell>
          <cell r="BI101">
            <v>10.136691236834428</v>
          </cell>
          <cell r="BJ101">
            <v>9.9063467278557482</v>
          </cell>
          <cell r="BK101">
            <v>7.6525376219473404</v>
          </cell>
          <cell r="BL101">
            <v>6.4894176209207499</v>
          </cell>
          <cell r="BM101" t="e">
            <v>#DIV/0!</v>
          </cell>
          <cell r="BN101" t="e">
            <v>#DIV/0!</v>
          </cell>
          <cell r="BO101" t="e">
            <v>#DIV/0!</v>
          </cell>
          <cell r="BP101" t="e">
            <v>#DIV/0!</v>
          </cell>
          <cell r="BQ101" t="e">
            <v>#DIV/0!</v>
          </cell>
          <cell r="BR101" t="e">
            <v>#DIV/0!</v>
          </cell>
          <cell r="BS101" t="e">
            <v>#DIV/0!</v>
          </cell>
          <cell r="BT101" t="e">
            <v>#DIV/0!</v>
          </cell>
        </row>
        <row r="102">
          <cell r="C102">
            <v>6130943</v>
          </cell>
          <cell r="D102">
            <v>6117536</v>
          </cell>
          <cell r="E102">
            <v>6438513</v>
          </cell>
          <cell r="F102">
            <v>6189175</v>
          </cell>
          <cell r="G102">
            <v>5150327</v>
          </cell>
          <cell r="H102">
            <v>5252622</v>
          </cell>
          <cell r="I102">
            <v>5344734</v>
          </cell>
          <cell r="J102">
            <v>5468508</v>
          </cell>
          <cell r="K102">
            <v>5331223</v>
          </cell>
          <cell r="L102">
            <v>5463046</v>
          </cell>
          <cell r="M102">
            <v>5461567</v>
          </cell>
          <cell r="N102">
            <v>5441691</v>
          </cell>
          <cell r="O102">
            <v>5071457</v>
          </cell>
          <cell r="P102">
            <v>5332525</v>
          </cell>
          <cell r="Q102">
            <v>5273210</v>
          </cell>
          <cell r="R102">
            <v>5095574</v>
          </cell>
          <cell r="S102">
            <v>5278984</v>
          </cell>
          <cell r="T102">
            <v>5415399</v>
          </cell>
          <cell r="U102">
            <v>5341403</v>
          </cell>
          <cell r="V102">
            <v>5266845</v>
          </cell>
          <cell r="W102">
            <v>5228753</v>
          </cell>
          <cell r="X102">
            <v>5068023</v>
          </cell>
          <cell r="Y102">
            <v>5177240</v>
          </cell>
          <cell r="Z102">
            <v>5129943</v>
          </cell>
          <cell r="AD102">
            <v>0</v>
          </cell>
          <cell r="AH102">
            <v>0</v>
          </cell>
          <cell r="AL102">
            <v>0</v>
          </cell>
          <cell r="AP102">
            <v>0</v>
          </cell>
          <cell r="AT102">
            <v>0</v>
          </cell>
          <cell r="AX102">
            <v>0</v>
          </cell>
          <cell r="AZ102">
            <v>32191687</v>
          </cell>
          <cell r="BA102">
            <v>32649151</v>
          </cell>
          <cell r="BB102">
            <v>33036667</v>
          </cell>
          <cell r="BC102">
            <v>32591736</v>
          </cell>
          <cell r="BE102">
            <v>16612493</v>
          </cell>
          <cell r="BF102">
            <v>16833204</v>
          </cell>
          <cell r="BG102">
            <v>17244814</v>
          </cell>
          <cell r="BH102">
            <v>17099374</v>
          </cell>
          <cell r="BI102">
            <v>15579194</v>
          </cell>
          <cell r="BJ102">
            <v>15815947</v>
          </cell>
          <cell r="BK102">
            <v>15791853</v>
          </cell>
          <cell r="BL102">
            <v>15492362</v>
          </cell>
          <cell r="BM102">
            <v>0</v>
          </cell>
          <cell r="BN102">
            <v>0</v>
          </cell>
          <cell r="BO102">
            <v>0</v>
          </cell>
          <cell r="BP102">
            <v>0</v>
          </cell>
          <cell r="BQ102">
            <v>0</v>
          </cell>
          <cell r="BR102">
            <v>0</v>
          </cell>
          <cell r="BS102">
            <v>0</v>
          </cell>
          <cell r="BT102">
            <v>0</v>
          </cell>
        </row>
        <row r="103">
          <cell r="C103">
            <v>2.4724496877321766E-2</v>
          </cell>
          <cell r="D103">
            <v>3.2927492312645405E-2</v>
          </cell>
          <cell r="E103">
            <v>2.7081613926126877E-2</v>
          </cell>
          <cell r="F103">
            <v>2.5626813209750184E-2</v>
          </cell>
          <cell r="G103">
            <v>2.1403796542088727E-2</v>
          </cell>
          <cell r="H103">
            <v>3.4194340723947655E-2</v>
          </cell>
          <cell r="I103">
            <v>3.132004630967803E-2</v>
          </cell>
          <cell r="J103">
            <v>3.5034203667353173E-2</v>
          </cell>
          <cell r="K103">
            <v>3.6077040972587501E-2</v>
          </cell>
          <cell r="L103">
            <v>3.7043389441708229E-2</v>
          </cell>
          <cell r="M103">
            <v>3.1922239128759022E-2</v>
          </cell>
          <cell r="N103">
            <v>3.0799610270783439E-2</v>
          </cell>
          <cell r="O103">
            <v>3.066277074798671E-2</v>
          </cell>
          <cell r="P103">
            <v>3.5675853946295653E-2</v>
          </cell>
          <cell r="Q103">
            <v>3.0443898826063315E-2</v>
          </cell>
          <cell r="R103">
            <v>3.2025616011377371E-2</v>
          </cell>
          <cell r="S103">
            <v>2.8299471576681851E-2</v>
          </cell>
          <cell r="T103">
            <v>3.7710808286070915E-2</v>
          </cell>
          <cell r="U103">
            <v>3.392119298991933E-2</v>
          </cell>
          <cell r="V103">
            <v>3.2072211085162818E-2</v>
          </cell>
          <cell r="W103">
            <v>3.3474537842118297E-2</v>
          </cell>
          <cell r="X103">
            <v>3.8417002931064703E-2</v>
          </cell>
          <cell r="Y103">
            <v>2.6799033810289374E-2</v>
          </cell>
          <cell r="Z103">
            <v>3.0824711335980345E-2</v>
          </cell>
          <cell r="AD103" t="e">
            <v>#DIV/0!</v>
          </cell>
          <cell r="AH103" t="e">
            <v>#DIV/0!</v>
          </cell>
          <cell r="AL103" t="e">
            <v>#DIV/0!</v>
          </cell>
          <cell r="AP103" t="e">
            <v>#DIV/0!</v>
          </cell>
          <cell r="AT103" t="e">
            <v>#DIV/0!</v>
          </cell>
          <cell r="AX103" t="e">
            <v>#DIV/0!</v>
          </cell>
          <cell r="AZ103">
            <v>2.9006309524366402E-2</v>
          </cell>
          <cell r="BA103">
            <v>3.5904202558971303E-2</v>
          </cell>
          <cell r="BB103">
            <v>3.0098675452288476E-2</v>
          </cell>
          <cell r="BC103">
            <v>3.0847952123509031E-2</v>
          </cell>
          <cell r="BE103">
            <v>2.740008374740403E-2</v>
          </cell>
          <cell r="BF103">
            <v>3.4631847255886701E-2</v>
          </cell>
          <cell r="BG103">
            <v>2.9808334378287109E-2</v>
          </cell>
          <cell r="BH103">
            <v>3.0153772365028187E-2</v>
          </cell>
          <cell r="BI103">
            <v>3.0836406824690105E-2</v>
          </cell>
          <cell r="BJ103">
            <v>3.7257415208821129E-2</v>
          </cell>
          <cell r="BK103">
            <v>3.0442816317951704E-2</v>
          </cell>
          <cell r="BL103">
            <v>3.1644456262558823E-2</v>
          </cell>
          <cell r="BM103" t="e">
            <v>#DIV/0!</v>
          </cell>
          <cell r="BN103" t="e">
            <v>#DIV/0!</v>
          </cell>
          <cell r="BO103" t="e">
            <v>#DIV/0!</v>
          </cell>
          <cell r="BP103" t="e">
            <v>#DIV/0!</v>
          </cell>
          <cell r="BQ103" t="e">
            <v>#DIV/0!</v>
          </cell>
          <cell r="BR103" t="e">
            <v>#DIV/0!</v>
          </cell>
          <cell r="BS103" t="e">
            <v>#DIV/0!</v>
          </cell>
          <cell r="BT103" t="e">
            <v>#DIV/0!</v>
          </cell>
        </row>
        <row r="106">
          <cell r="C106">
            <v>661483.7890625</v>
          </cell>
          <cell r="D106">
            <v>629843.71673660399</v>
          </cell>
          <cell r="E106">
            <v>610846.720344926</v>
          </cell>
          <cell r="F106">
            <v>576332.19747500005</v>
          </cell>
          <cell r="G106">
            <v>617603.734375</v>
          </cell>
          <cell r="H106">
            <v>582145.7600557938</v>
          </cell>
          <cell r="I106">
            <v>558747.64718362142</v>
          </cell>
          <cell r="J106">
            <v>554583.6191378599</v>
          </cell>
          <cell r="K106">
            <v>678006.09375</v>
          </cell>
          <cell r="L106">
            <v>615546.61962505151</v>
          </cell>
          <cell r="M106">
            <v>597860.33446248097</v>
          </cell>
          <cell r="N106">
            <v>576117.49234355986</v>
          </cell>
          <cell r="O106">
            <v>665339.2456187529</v>
          </cell>
          <cell r="P106">
            <v>588871.70808693627</v>
          </cell>
          <cell r="Q106">
            <v>589455.99222000386</v>
          </cell>
          <cell r="R106">
            <v>556227.26628499629</v>
          </cell>
          <cell r="S106">
            <v>629655.4478939136</v>
          </cell>
          <cell r="T106">
            <v>601660.42307858367</v>
          </cell>
          <cell r="U106">
            <v>591158.11392133671</v>
          </cell>
          <cell r="V106">
            <v>551628.5503544953</v>
          </cell>
          <cell r="W106">
            <v>611981.65355026664</v>
          </cell>
          <cell r="X106">
            <v>572541.74392053986</v>
          </cell>
          <cell r="Y106">
            <v>559245.9716147721</v>
          </cell>
          <cell r="Z106">
            <v>525313.26697707106</v>
          </cell>
          <cell r="AD106">
            <v>0</v>
          </cell>
          <cell r="AH106">
            <v>0</v>
          </cell>
          <cell r="AL106">
            <v>0</v>
          </cell>
          <cell r="AP106">
            <v>0</v>
          </cell>
          <cell r="AT106">
            <v>0</v>
          </cell>
          <cell r="AX106">
            <v>0</v>
          </cell>
          <cell r="AZ106">
            <v>3864069.9642504337</v>
          </cell>
          <cell r="BA106">
            <v>3590609.9715035092</v>
          </cell>
          <cell r="BB106">
            <v>3507314.7797471411</v>
          </cell>
          <cell r="BC106">
            <v>3340202.3925729822</v>
          </cell>
          <cell r="BE106">
            <v>1957093.6171875</v>
          </cell>
          <cell r="BF106">
            <v>1827536.0964174494</v>
          </cell>
          <cell r="BG106">
            <v>1767454.7019910286</v>
          </cell>
          <cell r="BH106">
            <v>1707033.3089564198</v>
          </cell>
          <cell r="BI106">
            <v>1906976.3470629333</v>
          </cell>
          <cell r="BJ106">
            <v>1763073.8750860598</v>
          </cell>
          <cell r="BK106">
            <v>1739860.0777561124</v>
          </cell>
          <cell r="BL106">
            <v>1633169.0836165627</v>
          </cell>
          <cell r="BM106">
            <v>0</v>
          </cell>
          <cell r="BN106">
            <v>0</v>
          </cell>
          <cell r="BO106">
            <v>0</v>
          </cell>
          <cell r="BP106">
            <v>0</v>
          </cell>
          <cell r="BQ106">
            <v>0</v>
          </cell>
          <cell r="BR106">
            <v>0</v>
          </cell>
          <cell r="BS106">
            <v>0</v>
          </cell>
          <cell r="BT106">
            <v>0</v>
          </cell>
        </row>
        <row r="107">
          <cell r="C107">
            <v>347353.9609375</v>
          </cell>
          <cell r="D107">
            <v>350589.59386121685</v>
          </cell>
          <cell r="E107">
            <v>322165.34643911012</v>
          </cell>
          <cell r="F107">
            <v>287736.19135099999</v>
          </cell>
          <cell r="G107">
            <v>343591.8994140625</v>
          </cell>
          <cell r="H107">
            <v>340887.03564480634</v>
          </cell>
          <cell r="I107">
            <v>307808.31759576651</v>
          </cell>
          <cell r="J107">
            <v>285073.39800850907</v>
          </cell>
          <cell r="K107">
            <v>407468.72802734375</v>
          </cell>
          <cell r="L107">
            <v>380653.11050520279</v>
          </cell>
          <cell r="M107">
            <v>339500.03158050001</v>
          </cell>
          <cell r="N107">
            <v>301713.9135811117</v>
          </cell>
          <cell r="O107">
            <v>406878.23244423821</v>
          </cell>
          <cell r="P107">
            <v>360066.24308924103</v>
          </cell>
          <cell r="Q107">
            <v>321470.80892502255</v>
          </cell>
          <cell r="R107">
            <v>276629.09614843334</v>
          </cell>
          <cell r="S107">
            <v>366280.26607704262</v>
          </cell>
          <cell r="T107">
            <v>363799.21969991107</v>
          </cell>
          <cell r="U107">
            <v>303443.60105775588</v>
          </cell>
          <cell r="V107">
            <v>267431.03037043335</v>
          </cell>
          <cell r="W107">
            <v>345544.58963830816</v>
          </cell>
          <cell r="X107">
            <v>325960.58484144235</v>
          </cell>
          <cell r="Y107">
            <v>293765.55891588621</v>
          </cell>
          <cell r="Z107">
            <v>252528.32752774871</v>
          </cell>
          <cell r="AD107">
            <v>0</v>
          </cell>
          <cell r="AH107">
            <v>0</v>
          </cell>
          <cell r="AL107">
            <v>0</v>
          </cell>
          <cell r="AP107">
            <v>0</v>
          </cell>
          <cell r="AT107">
            <v>0</v>
          </cell>
          <cell r="AX107">
            <v>0</v>
          </cell>
          <cell r="AZ107">
            <v>2217117.6765384953</v>
          </cell>
          <cell r="BA107">
            <v>2121955.7876418205</v>
          </cell>
          <cell r="BB107">
            <v>1888153.664514041</v>
          </cell>
          <cell r="BC107">
            <v>1671111.9569872362</v>
          </cell>
          <cell r="BE107">
            <v>1098414.5883789063</v>
          </cell>
          <cell r="BF107">
            <v>1072129.7400112259</v>
          </cell>
          <cell r="BG107">
            <v>969473.69561537658</v>
          </cell>
          <cell r="BH107">
            <v>874523.50294062076</v>
          </cell>
          <cell r="BI107">
            <v>1118703.0881595891</v>
          </cell>
          <cell r="BJ107">
            <v>1049826.0476305943</v>
          </cell>
          <cell r="BK107">
            <v>918679.96889866458</v>
          </cell>
          <cell r="BL107">
            <v>796588.4540466154</v>
          </cell>
          <cell r="BM107">
            <v>0</v>
          </cell>
          <cell r="BN107">
            <v>0</v>
          </cell>
          <cell r="BO107">
            <v>0</v>
          </cell>
          <cell r="BP107">
            <v>0</v>
          </cell>
          <cell r="BQ107">
            <v>0</v>
          </cell>
          <cell r="BR107">
            <v>0</v>
          </cell>
          <cell r="BS107">
            <v>0</v>
          </cell>
          <cell r="BT107">
            <v>0</v>
          </cell>
        </row>
        <row r="108">
          <cell r="C108">
            <v>0.52511333865005783</v>
          </cell>
          <cell r="D108">
            <v>0.55662950116851106</v>
          </cell>
          <cell r="E108">
            <v>0.52740783523760826</v>
          </cell>
          <cell r="F108">
            <v>0.49925406321495913</v>
          </cell>
          <cell r="G108">
            <v>0.55633067012097837</v>
          </cell>
          <cell r="H108">
            <v>0.58556990196430392</v>
          </cell>
          <cell r="I108">
            <v>0.55088968901664359</v>
          </cell>
          <cell r="J108">
            <v>0.51403140693494731</v>
          </cell>
          <cell r="K108">
            <v>0.60098092300861972</v>
          </cell>
          <cell r="L108">
            <v>0.6183985069028084</v>
          </cell>
          <cell r="M108">
            <v>0.56785843115973689</v>
          </cell>
          <cell r="N108">
            <v>0.52370205312424134</v>
          </cell>
          <cell r="O108">
            <v>0.61153499530280853</v>
          </cell>
          <cell r="P108">
            <v>0.61145108203446541</v>
          </cell>
          <cell r="Q108">
            <v>0.5453686333975537</v>
          </cell>
          <cell r="R108">
            <v>0.49733106037037716</v>
          </cell>
          <cell r="S108">
            <v>0.58171539260429728</v>
          </cell>
          <cell r="T108">
            <v>0.60465871735158949</v>
          </cell>
          <cell r="U108">
            <v>0.51330362201225577</v>
          </cell>
          <cell r="V108">
            <v>0.48480273582390371</v>
          </cell>
          <cell r="W108">
            <v>0.56463226901282593</v>
          </cell>
          <cell r="X108">
            <v>0.56932195477904013</v>
          </cell>
          <cell r="Y108">
            <v>0.52528864547323384</v>
          </cell>
          <cell r="Z108">
            <v>0.48071949330526065</v>
          </cell>
          <cell r="AD108">
            <v>0</v>
          </cell>
          <cell r="AH108">
            <v>0</v>
          </cell>
          <cell r="AL108">
            <v>0</v>
          </cell>
          <cell r="AP108">
            <v>0</v>
          </cell>
          <cell r="AT108">
            <v>0</v>
          </cell>
          <cell r="AX108">
            <v>0</v>
          </cell>
          <cell r="AZ108">
            <v>0.5737778293485376</v>
          </cell>
          <cell r="BA108">
            <v>0.59097362411470333</v>
          </cell>
          <cell r="BB108">
            <v>0.53834736346367151</v>
          </cell>
          <cell r="BC108">
            <v>0.50030260462748977</v>
          </cell>
          <cell r="BE108">
            <v>0.56124785178003689</v>
          </cell>
          <cell r="BF108">
            <v>0.58665311296063616</v>
          </cell>
          <cell r="BG108">
            <v>0.54851402670929528</v>
          </cell>
          <cell r="BH108">
            <v>0.51230605656737493</v>
          </cell>
          <cell r="BI108">
            <v>0.58663710742012165</v>
          </cell>
          <cell r="BJ108">
            <v>0.59545210354804323</v>
          </cell>
          <cell r="BK108">
            <v>0.52801945434800757</v>
          </cell>
          <cell r="BL108">
            <v>0.48775626604602035</v>
          </cell>
          <cell r="BM108">
            <v>0</v>
          </cell>
          <cell r="BN108">
            <v>0</v>
          </cell>
          <cell r="BO108">
            <v>0</v>
          </cell>
          <cell r="BP108">
            <v>0</v>
          </cell>
          <cell r="BQ108">
            <v>0</v>
          </cell>
          <cell r="BR108">
            <v>0</v>
          </cell>
          <cell r="BS108">
            <v>0</v>
          </cell>
          <cell r="BT108">
            <v>0</v>
          </cell>
        </row>
        <row r="109">
          <cell r="C109">
            <v>41.422042317199534</v>
          </cell>
          <cell r="D109">
            <v>39.066801949694522</v>
          </cell>
          <cell r="E109">
            <v>36.826542066004187</v>
          </cell>
          <cell r="F109">
            <v>32.117575166276637</v>
          </cell>
          <cell r="G109">
            <v>41.392608970856074</v>
          </cell>
          <cell r="H109">
            <v>37.715231838256862</v>
          </cell>
          <cell r="I109">
            <v>35.868900880468772</v>
          </cell>
          <cell r="J109">
            <v>30.860052384718252</v>
          </cell>
          <cell r="K109">
            <v>42.774348160113014</v>
          </cell>
          <cell r="L109">
            <v>40.766470623094776</v>
          </cell>
          <cell r="M109">
            <v>35.720904315360769</v>
          </cell>
          <cell r="N109">
            <v>31.678666493463652</v>
          </cell>
          <cell r="O109">
            <v>45.633881265802607</v>
          </cell>
          <cell r="P109">
            <v>46.058219453495717</v>
          </cell>
          <cell r="Q109">
            <v>36.849249589770885</v>
          </cell>
          <cell r="R109">
            <v>33.066252918283247</v>
          </cell>
          <cell r="S109">
            <v>43.086867957774373</v>
          </cell>
          <cell r="T109">
            <v>40.638969473863369</v>
          </cell>
          <cell r="U109">
            <v>36.60982560923263</v>
          </cell>
          <cell r="V109">
            <v>31.673499320820209</v>
          </cell>
          <cell r="W109">
            <v>41.393902503210469</v>
          </cell>
          <cell r="X109">
            <v>34.129877372785863</v>
          </cell>
          <cell r="Y109">
            <v>35.707032541156579</v>
          </cell>
          <cell r="Z109">
            <v>33.198187986983093</v>
          </cell>
          <cell r="AD109" t="e">
            <v>#DIV/0!</v>
          </cell>
          <cell r="AH109" t="e">
            <v>#DIV/0!</v>
          </cell>
          <cell r="AL109" t="e">
            <v>#DIV/0!</v>
          </cell>
          <cell r="AP109" t="e">
            <v>#DIV/0!</v>
          </cell>
          <cell r="AT109" t="e">
            <v>#DIV/0!</v>
          </cell>
          <cell r="AX109" t="e">
            <v>#DIV/0!</v>
          </cell>
          <cell r="AZ109">
            <v>42.709562649303919</v>
          </cell>
          <cell r="BA109">
            <v>39.852084743470719</v>
          </cell>
          <cell r="BB109">
            <v>36.266487685574276</v>
          </cell>
          <cell r="BC109">
            <v>32.073081684555412</v>
          </cell>
          <cell r="BE109">
            <v>41.914396741531959</v>
          </cell>
          <cell r="BF109">
            <v>39.240522938538653</v>
          </cell>
          <cell r="BG109">
            <v>36.13530724811185</v>
          </cell>
          <cell r="BH109">
            <v>31.556228165149335</v>
          </cell>
          <cell r="BI109">
            <v>43.490307641002431</v>
          </cell>
          <cell r="BJ109">
            <v>40.47663925933783</v>
          </cell>
          <cell r="BK109">
            <v>36.404921076749211</v>
          </cell>
          <cell r="BL109">
            <v>32.640502098449254</v>
          </cell>
          <cell r="BM109" t="e">
            <v>#DIV/0!</v>
          </cell>
          <cell r="BN109" t="e">
            <v>#DIV/0!</v>
          </cell>
          <cell r="BO109" t="e">
            <v>#DIV/0!</v>
          </cell>
          <cell r="BP109" t="e">
            <v>#DIV/0!</v>
          </cell>
          <cell r="BQ109" t="e">
            <v>#DIV/0!</v>
          </cell>
          <cell r="BR109" t="e">
            <v>#DIV/0!</v>
          </cell>
          <cell r="BS109" t="e">
            <v>#DIV/0!</v>
          </cell>
          <cell r="BT109" t="e">
            <v>#DIV/0!</v>
          </cell>
        </row>
        <row r="110">
          <cell r="C110">
            <v>89658.93798828125</v>
          </cell>
          <cell r="D110">
            <v>90136.020065330595</v>
          </cell>
          <cell r="E110">
            <v>80541.27686000301</v>
          </cell>
          <cell r="F110">
            <v>77835.210687000013</v>
          </cell>
          <cell r="G110">
            <v>85886.6611328125</v>
          </cell>
          <cell r="H110">
            <v>87697.960839130217</v>
          </cell>
          <cell r="I110">
            <v>75487.319459992985</v>
          </cell>
          <cell r="J110">
            <v>75581.306360001501</v>
          </cell>
          <cell r="K110">
            <v>101365.9912109375</v>
          </cell>
          <cell r="L110">
            <v>94535.567410078831</v>
          </cell>
          <cell r="M110">
            <v>80682.997412400015</v>
          </cell>
          <cell r="N110">
            <v>80990.809426180989</v>
          </cell>
          <cell r="O110">
            <v>104272.87139051291</v>
          </cell>
          <cell r="P110">
            <v>93148.329816384969</v>
          </cell>
          <cell r="Q110">
            <v>83012.213101699977</v>
          </cell>
          <cell r="R110">
            <v>77672.237959999999</v>
          </cell>
          <cell r="S110">
            <v>95709.446584546968</v>
          </cell>
          <cell r="T110">
            <v>95130.735775670124</v>
          </cell>
          <cell r="U110">
            <v>80661.480640000038</v>
          </cell>
          <cell r="V110">
            <v>74469.338149999996</v>
          </cell>
          <cell r="W110">
            <v>89842.050459721795</v>
          </cell>
          <cell r="X110">
            <v>81951.695309999996</v>
          </cell>
          <cell r="Y110">
            <v>83443.029960000014</v>
          </cell>
          <cell r="Z110">
            <v>71745.989779999989</v>
          </cell>
          <cell r="AD110">
            <v>0</v>
          </cell>
          <cell r="AH110">
            <v>0</v>
          </cell>
          <cell r="AL110">
            <v>0</v>
          </cell>
          <cell r="AP110">
            <v>0</v>
          </cell>
          <cell r="AT110">
            <v>0</v>
          </cell>
          <cell r="AX110">
            <v>0</v>
          </cell>
          <cell r="AZ110">
            <v>566735.95876681292</v>
          </cell>
          <cell r="BA110">
            <v>542600.30921659479</v>
          </cell>
          <cell r="BB110">
            <v>483828.31743409601</v>
          </cell>
          <cell r="BC110">
            <v>458294.89236318244</v>
          </cell>
          <cell r="BE110">
            <v>276911.59033203125</v>
          </cell>
          <cell r="BF110">
            <v>272369.54831453966</v>
          </cell>
          <cell r="BG110">
            <v>236711.59373239602</v>
          </cell>
          <cell r="BH110">
            <v>234407.3264731825</v>
          </cell>
          <cell r="BI110">
            <v>289824.36843478167</v>
          </cell>
          <cell r="BJ110">
            <v>270230.76090205507</v>
          </cell>
          <cell r="BK110">
            <v>247116.72370170004</v>
          </cell>
          <cell r="BL110">
            <v>223887.56588999997</v>
          </cell>
          <cell r="BM110">
            <v>0</v>
          </cell>
          <cell r="BN110">
            <v>0</v>
          </cell>
          <cell r="BO110">
            <v>0</v>
          </cell>
          <cell r="BP110">
            <v>0</v>
          </cell>
          <cell r="BQ110">
            <v>0</v>
          </cell>
          <cell r="BR110">
            <v>0</v>
          </cell>
          <cell r="BS110">
            <v>0</v>
          </cell>
          <cell r="BT110">
            <v>0</v>
          </cell>
        </row>
        <row r="111">
          <cell r="C111">
            <v>2.8159253285755404E-2</v>
          </cell>
          <cell r="D111">
            <v>3.0567853235157878E-2</v>
          </cell>
          <cell r="E111">
            <v>3.5614453147982741E-2</v>
          </cell>
          <cell r="F111">
            <v>2.7401006982876952E-2</v>
          </cell>
          <cell r="G111">
            <v>2.9716500047575246E-2</v>
          </cell>
          <cell r="H111">
            <v>3.1044771830543213E-2</v>
          </cell>
          <cell r="I111">
            <v>3.698495555042948E-2</v>
          </cell>
          <cell r="J111">
            <v>2.9047304929875544E-2</v>
          </cell>
          <cell r="K111">
            <v>1.8560304865310167E-2</v>
          </cell>
          <cell r="L111">
            <v>2.7392396101880687E-2</v>
          </cell>
          <cell r="M111">
            <v>3.6265924670763401E-2</v>
          </cell>
          <cell r="N111">
            <v>2.6064676365793571E-2</v>
          </cell>
          <cell r="O111">
            <v>2.3572958749990956E-2</v>
          </cell>
          <cell r="P111">
            <v>2.3339459456412696E-2</v>
          </cell>
          <cell r="Q111">
            <v>3.6767200833411687E-2</v>
          </cell>
          <cell r="R111">
            <v>2.5803041209685507E-2</v>
          </cell>
          <cell r="S111">
            <v>2.7156144212588114E-2</v>
          </cell>
          <cell r="T111">
            <v>2.9408871004925351E-2</v>
          </cell>
          <cell r="U111">
            <v>3.5704586369729917E-2</v>
          </cell>
          <cell r="V111">
            <v>2.4799451925666734E-2</v>
          </cell>
          <cell r="W111">
            <v>2.006318787506892E-2</v>
          </cell>
          <cell r="X111">
            <v>6.1769998371547152E-3</v>
          </cell>
          <cell r="Y111">
            <v>2.8670941825021543E-2</v>
          </cell>
          <cell r="Z111">
            <v>2.4905065418899426E-2</v>
          </cell>
          <cell r="AD111" t="e">
            <v>#DIV/0!</v>
          </cell>
          <cell r="AH111" t="e">
            <v>#DIV/0!</v>
          </cell>
          <cell r="AL111" t="e">
            <v>#DIV/0!</v>
          </cell>
          <cell r="AP111" t="e">
            <v>#DIV/0!</v>
          </cell>
          <cell r="AT111" t="e">
            <v>#DIV/0!</v>
          </cell>
          <cell r="AX111" t="e">
            <v>#DIV/0!</v>
          </cell>
          <cell r="AZ111">
            <v>2.4336970600158978E-2</v>
          </cell>
          <cell r="BA111">
            <v>2.5228682506402641E-2</v>
          </cell>
          <cell r="BB111">
            <v>3.5101208234834889E-2</v>
          </cell>
          <cell r="BC111">
            <v>2.6358663465473893E-2</v>
          </cell>
          <cell r="BE111">
            <v>2.5006477799410454E-2</v>
          </cell>
          <cell r="BF111">
            <v>2.954232787527885E-2</v>
          </cell>
          <cell r="BG111">
            <v>3.6271902755713126E-2</v>
          </cell>
          <cell r="BH111">
            <v>2.7462992797356436E-2</v>
          </cell>
          <cell r="BI111">
            <v>2.3703425630743274E-2</v>
          </cell>
          <cell r="BJ111">
            <v>2.0957926331059789E-2</v>
          </cell>
          <cell r="BK111">
            <v>3.3874935628633779E-2</v>
          </cell>
          <cell r="BL111">
            <v>2.5186564337937898E-2</v>
          </cell>
          <cell r="BM111" t="e">
            <v>#DIV/0!</v>
          </cell>
          <cell r="BN111" t="e">
            <v>#DIV/0!</v>
          </cell>
          <cell r="BO111" t="e">
            <v>#DIV/0!</v>
          </cell>
          <cell r="BP111" t="e">
            <v>#DIV/0!</v>
          </cell>
          <cell r="BQ111" t="e">
            <v>#DIV/0!</v>
          </cell>
          <cell r="BR111" t="e">
            <v>#DIV/0!</v>
          </cell>
          <cell r="BS111" t="e">
            <v>#DIV/0!</v>
          </cell>
          <cell r="BT111" t="e">
            <v>#DIV/0!</v>
          </cell>
        </row>
        <row r="115">
          <cell r="AZ115">
            <v>0</v>
          </cell>
          <cell r="BA115">
            <v>0</v>
          </cell>
          <cell r="BB115">
            <v>0</v>
          </cell>
          <cell r="BC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row>
        <row r="116">
          <cell r="AZ116">
            <v>0</v>
          </cell>
          <cell r="BA116">
            <v>0</v>
          </cell>
          <cell r="BB116">
            <v>0</v>
          </cell>
          <cell r="BC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D117">
            <v>0</v>
          </cell>
          <cell r="AH117">
            <v>0</v>
          </cell>
          <cell r="AL117">
            <v>0</v>
          </cell>
          <cell r="AP117">
            <v>0</v>
          </cell>
          <cell r="AT117">
            <v>0</v>
          </cell>
          <cell r="AX117">
            <v>0</v>
          </cell>
          <cell r="AZ117">
            <v>0</v>
          </cell>
          <cell r="BA117">
            <v>0</v>
          </cell>
          <cell r="BB117">
            <v>0</v>
          </cell>
          <cell r="BC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row>
        <row r="118">
          <cell r="AZ118">
            <v>0</v>
          </cell>
          <cell r="BA118">
            <v>0</v>
          </cell>
          <cell r="BB118">
            <v>0</v>
          </cell>
          <cell r="BC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row>
        <row r="121">
          <cell r="AZ121">
            <v>0</v>
          </cell>
          <cell r="BA121">
            <v>0</v>
          </cell>
          <cell r="BB121">
            <v>0</v>
          </cell>
          <cell r="BC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row>
        <row r="122">
          <cell r="AZ122">
            <v>0</v>
          </cell>
          <cell r="BA122">
            <v>0</v>
          </cell>
          <cell r="BB122">
            <v>0</v>
          </cell>
          <cell r="BC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D123">
            <v>0</v>
          </cell>
          <cell r="AH123">
            <v>0</v>
          </cell>
          <cell r="AL123">
            <v>0</v>
          </cell>
          <cell r="AP123">
            <v>0</v>
          </cell>
          <cell r="AT123">
            <v>0</v>
          </cell>
          <cell r="AX123">
            <v>0</v>
          </cell>
          <cell r="AZ123">
            <v>0</v>
          </cell>
          <cell r="BA123">
            <v>0</v>
          </cell>
          <cell r="BB123">
            <v>0</v>
          </cell>
          <cell r="BC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row>
        <row r="124">
          <cell r="AZ124">
            <v>0</v>
          </cell>
          <cell r="BA124">
            <v>0</v>
          </cell>
          <cell r="BB124">
            <v>0</v>
          </cell>
          <cell r="BC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row>
        <row r="127">
          <cell r="AZ127">
            <v>0</v>
          </cell>
          <cell r="BA127">
            <v>0</v>
          </cell>
          <cell r="BB127">
            <v>0</v>
          </cell>
          <cell r="BC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row>
        <row r="128">
          <cell r="AZ128">
            <v>0</v>
          </cell>
          <cell r="BA128">
            <v>0</v>
          </cell>
          <cell r="BB128">
            <v>0</v>
          </cell>
          <cell r="BC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D129">
            <v>0</v>
          </cell>
          <cell r="AH129">
            <v>0</v>
          </cell>
          <cell r="AL129">
            <v>0</v>
          </cell>
          <cell r="AP129">
            <v>0</v>
          </cell>
          <cell r="AT129">
            <v>0</v>
          </cell>
          <cell r="AX129">
            <v>0</v>
          </cell>
          <cell r="AZ129">
            <v>0</v>
          </cell>
          <cell r="BA129">
            <v>0</v>
          </cell>
          <cell r="BB129">
            <v>0</v>
          </cell>
          <cell r="BC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row>
        <row r="130">
          <cell r="AZ130">
            <v>0</v>
          </cell>
          <cell r="BA130">
            <v>0</v>
          </cell>
          <cell r="BB130">
            <v>0</v>
          </cell>
          <cell r="BC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row>
        <row r="133">
          <cell r="AZ133">
            <v>0</v>
          </cell>
          <cell r="BA133">
            <v>0</v>
          </cell>
          <cell r="BB133">
            <v>0</v>
          </cell>
          <cell r="BC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row>
        <row r="134">
          <cell r="AZ134">
            <v>0</v>
          </cell>
          <cell r="BA134">
            <v>0</v>
          </cell>
          <cell r="BB134">
            <v>0</v>
          </cell>
          <cell r="BC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row>
        <row r="135">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D135">
            <v>0</v>
          </cell>
          <cell r="AH135">
            <v>0</v>
          </cell>
          <cell r="AL135">
            <v>0</v>
          </cell>
          <cell r="AP135">
            <v>0</v>
          </cell>
          <cell r="AT135">
            <v>0</v>
          </cell>
          <cell r="AX135">
            <v>0</v>
          </cell>
          <cell r="AZ135">
            <v>0</v>
          </cell>
          <cell r="BA135">
            <v>0</v>
          </cell>
          <cell r="BB135">
            <v>0</v>
          </cell>
          <cell r="BC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row>
        <row r="136">
          <cell r="AZ136">
            <v>0</v>
          </cell>
          <cell r="BA136">
            <v>0</v>
          </cell>
          <cell r="BB136">
            <v>0</v>
          </cell>
          <cell r="BC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row>
        <row r="139">
          <cell r="AZ139">
            <v>0</v>
          </cell>
          <cell r="BA139">
            <v>0</v>
          </cell>
          <cell r="BB139">
            <v>0</v>
          </cell>
          <cell r="BC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row>
        <row r="140">
          <cell r="AZ140">
            <v>0</v>
          </cell>
          <cell r="BA140">
            <v>0</v>
          </cell>
          <cell r="BB140">
            <v>0</v>
          </cell>
          <cell r="BC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row>
        <row r="141">
          <cell r="AZ141">
            <v>0</v>
          </cell>
          <cell r="BA141">
            <v>0</v>
          </cell>
          <cell r="BB141">
            <v>0</v>
          </cell>
          <cell r="BC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row>
        <row r="142">
          <cell r="AZ142">
            <v>0</v>
          </cell>
          <cell r="BA142">
            <v>0</v>
          </cell>
          <cell r="BB142">
            <v>0</v>
          </cell>
          <cell r="BC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row>
        <row r="145">
          <cell r="AZ145">
            <v>0</v>
          </cell>
          <cell r="BA145">
            <v>0</v>
          </cell>
          <cell r="BB145">
            <v>0</v>
          </cell>
          <cell r="BC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row>
        <row r="146">
          <cell r="AZ146">
            <v>0</v>
          </cell>
          <cell r="BA146">
            <v>0</v>
          </cell>
          <cell r="BB146">
            <v>0</v>
          </cell>
          <cell r="BC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row>
        <row r="147">
          <cell r="AZ147">
            <v>0</v>
          </cell>
          <cell r="BA147">
            <v>0</v>
          </cell>
          <cell r="BB147">
            <v>0</v>
          </cell>
          <cell r="BC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row>
        <row r="148">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D148">
            <v>0</v>
          </cell>
          <cell r="AH148">
            <v>0</v>
          </cell>
          <cell r="AL148">
            <v>0</v>
          </cell>
          <cell r="AP148">
            <v>0</v>
          </cell>
          <cell r="AT148">
            <v>0</v>
          </cell>
          <cell r="AX148">
            <v>0</v>
          </cell>
          <cell r="AZ148">
            <v>0</v>
          </cell>
          <cell r="BA148">
            <v>0</v>
          </cell>
          <cell r="BB148">
            <v>0</v>
          </cell>
          <cell r="BC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row>
        <row r="149">
          <cell r="AZ149">
            <v>0</v>
          </cell>
          <cell r="BA149">
            <v>0</v>
          </cell>
          <cell r="BB149">
            <v>0</v>
          </cell>
          <cell r="BC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row>
        <row r="150">
          <cell r="AZ150">
            <v>0</v>
          </cell>
          <cell r="BA150">
            <v>0</v>
          </cell>
          <cell r="BB150">
            <v>0</v>
          </cell>
          <cell r="BC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row>
        <row r="151">
          <cell r="C151" t="e">
            <v>#DIV/0!</v>
          </cell>
          <cell r="D151" t="e">
            <v>#DIV/0!</v>
          </cell>
          <cell r="E151" t="e">
            <v>#DIV/0!</v>
          </cell>
          <cell r="F151" t="e">
            <v>#DIV/0!</v>
          </cell>
          <cell r="G151" t="e">
            <v>#DIV/0!</v>
          </cell>
          <cell r="H151" t="e">
            <v>#DIV/0!</v>
          </cell>
          <cell r="I151" t="e">
            <v>#DIV/0!</v>
          </cell>
          <cell r="J151" t="e">
            <v>#DIV/0!</v>
          </cell>
          <cell r="K151" t="e">
            <v>#DIV/0!</v>
          </cell>
          <cell r="L151" t="e">
            <v>#DIV/0!</v>
          </cell>
          <cell r="M151" t="e">
            <v>#DIV/0!</v>
          </cell>
          <cell r="N151" t="e">
            <v>#DIV/0!</v>
          </cell>
          <cell r="O151" t="e">
            <v>#DIV/0!</v>
          </cell>
          <cell r="P151" t="e">
            <v>#DIV/0!</v>
          </cell>
          <cell r="Q151" t="e">
            <v>#DIV/0!</v>
          </cell>
          <cell r="R151" t="e">
            <v>#DIV/0!</v>
          </cell>
          <cell r="S151" t="e">
            <v>#DIV/0!</v>
          </cell>
          <cell r="T151" t="e">
            <v>#DIV/0!</v>
          </cell>
          <cell r="U151" t="e">
            <v>#DIV/0!</v>
          </cell>
          <cell r="V151" t="e">
            <v>#DIV/0!</v>
          </cell>
          <cell r="W151" t="e">
            <v>#DIV/0!</v>
          </cell>
          <cell r="X151" t="e">
            <v>#DIV/0!</v>
          </cell>
          <cell r="Y151" t="e">
            <v>#DIV/0!</v>
          </cell>
          <cell r="Z151" t="e">
            <v>#DIV/0!</v>
          </cell>
          <cell r="AD151" t="e">
            <v>#DIV/0!</v>
          </cell>
          <cell r="AH151" t="e">
            <v>#DIV/0!</v>
          </cell>
          <cell r="AL151" t="e">
            <v>#DIV/0!</v>
          </cell>
          <cell r="AP151" t="e">
            <v>#DIV/0!</v>
          </cell>
          <cell r="AT151" t="e">
            <v>#DIV/0!</v>
          </cell>
          <cell r="AX151" t="e">
            <v>#DIV/0!</v>
          </cell>
          <cell r="AZ151" t="e">
            <v>#DIV/0!</v>
          </cell>
          <cell r="BA151" t="e">
            <v>#DIV/0!</v>
          </cell>
          <cell r="BB151" t="e">
            <v>#DIV/0!</v>
          </cell>
          <cell r="BC151" t="e">
            <v>#DIV/0!</v>
          </cell>
          <cell r="BE151" t="e">
            <v>#DIV/0!</v>
          </cell>
          <cell r="BF151" t="e">
            <v>#DIV/0!</v>
          </cell>
          <cell r="BG151" t="e">
            <v>#DIV/0!</v>
          </cell>
          <cell r="BH151" t="e">
            <v>#DIV/0!</v>
          </cell>
          <cell r="BI151" t="e">
            <v>#DIV/0!</v>
          </cell>
          <cell r="BJ151" t="e">
            <v>#DIV/0!</v>
          </cell>
          <cell r="BK151" t="e">
            <v>#DIV/0!</v>
          </cell>
          <cell r="BL151" t="e">
            <v>#DIV/0!</v>
          </cell>
          <cell r="BM151" t="e">
            <v>#DIV/0!</v>
          </cell>
          <cell r="BN151" t="e">
            <v>#DIV/0!</v>
          </cell>
          <cell r="BO151" t="e">
            <v>#DIV/0!</v>
          </cell>
          <cell r="BP151" t="e">
            <v>#DIV/0!</v>
          </cell>
          <cell r="BQ151" t="e">
            <v>#DIV/0!</v>
          </cell>
          <cell r="BR151" t="e">
            <v>#DIV/0!</v>
          </cell>
          <cell r="BS151" t="e">
            <v>#DIV/0!</v>
          </cell>
          <cell r="BT151" t="e">
            <v>#DIV/0!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D152">
            <v>0</v>
          </cell>
          <cell r="AH152">
            <v>0</v>
          </cell>
          <cell r="AL152">
            <v>0</v>
          </cell>
          <cell r="AP152">
            <v>0</v>
          </cell>
          <cell r="AT152">
            <v>0</v>
          </cell>
          <cell r="AX152">
            <v>0</v>
          </cell>
          <cell r="AZ152">
            <v>0</v>
          </cell>
          <cell r="BA152">
            <v>0</v>
          </cell>
          <cell r="BB152">
            <v>0</v>
          </cell>
          <cell r="BC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row>
        <row r="153">
          <cell r="AZ153">
            <v>0</v>
          </cell>
          <cell r="BA153">
            <v>0</v>
          </cell>
          <cell r="BB153">
            <v>0</v>
          </cell>
          <cell r="BC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row>
        <row r="154">
          <cell r="AZ154">
            <v>0</v>
          </cell>
          <cell r="BA154">
            <v>0</v>
          </cell>
          <cell r="BB154">
            <v>0</v>
          </cell>
          <cell r="BC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row>
        <row r="157">
          <cell r="AZ157">
            <v>0</v>
          </cell>
          <cell r="BA157">
            <v>0</v>
          </cell>
          <cell r="BB157">
            <v>0</v>
          </cell>
          <cell r="BC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row>
        <row r="158">
          <cell r="AZ158">
            <v>0</v>
          </cell>
          <cell r="BA158">
            <v>0</v>
          </cell>
          <cell r="BB158">
            <v>0</v>
          </cell>
          <cell r="BC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D159">
            <v>0</v>
          </cell>
          <cell r="AH159">
            <v>0</v>
          </cell>
          <cell r="AL159">
            <v>0</v>
          </cell>
          <cell r="AP159">
            <v>0</v>
          </cell>
          <cell r="AT159">
            <v>0</v>
          </cell>
          <cell r="AX159">
            <v>0</v>
          </cell>
          <cell r="AZ159">
            <v>0</v>
          </cell>
          <cell r="BA159">
            <v>0</v>
          </cell>
          <cell r="BB159">
            <v>0</v>
          </cell>
          <cell r="BC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row>
        <row r="160">
          <cell r="AZ160">
            <v>0</v>
          </cell>
          <cell r="BA160">
            <v>0</v>
          </cell>
          <cell r="BB160">
            <v>0</v>
          </cell>
          <cell r="BC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row>
        <row r="163">
          <cell r="AZ163">
            <v>0</v>
          </cell>
          <cell r="BA163">
            <v>0</v>
          </cell>
          <cell r="BB163">
            <v>0</v>
          </cell>
          <cell r="BC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row>
        <row r="164">
          <cell r="AZ164">
            <v>0</v>
          </cell>
          <cell r="BA164">
            <v>0</v>
          </cell>
          <cell r="BB164">
            <v>0</v>
          </cell>
          <cell r="BC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D165">
            <v>0</v>
          </cell>
          <cell r="AH165">
            <v>0</v>
          </cell>
          <cell r="AL165">
            <v>0</v>
          </cell>
          <cell r="AP165">
            <v>0</v>
          </cell>
          <cell r="AT165">
            <v>0</v>
          </cell>
          <cell r="AX165">
            <v>0</v>
          </cell>
          <cell r="AZ165">
            <v>0</v>
          </cell>
          <cell r="BA165">
            <v>0</v>
          </cell>
          <cell r="BB165">
            <v>0</v>
          </cell>
          <cell r="BC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row>
        <row r="166">
          <cell r="AZ166">
            <v>0</v>
          </cell>
          <cell r="BA166">
            <v>0</v>
          </cell>
          <cell r="BB166">
            <v>0</v>
          </cell>
          <cell r="BC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row>
        <row r="169">
          <cell r="AZ169">
            <v>0</v>
          </cell>
          <cell r="BA169">
            <v>0</v>
          </cell>
          <cell r="BB169">
            <v>0</v>
          </cell>
          <cell r="BC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row>
        <row r="170">
          <cell r="AZ170">
            <v>0</v>
          </cell>
          <cell r="BA170">
            <v>0</v>
          </cell>
          <cell r="BB170">
            <v>0</v>
          </cell>
          <cell r="BC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row>
        <row r="171">
          <cell r="AZ171">
            <v>0</v>
          </cell>
          <cell r="BA171">
            <v>0</v>
          </cell>
          <cell r="BB171">
            <v>0</v>
          </cell>
          <cell r="BC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row>
        <row r="172">
          <cell r="AZ172">
            <v>0</v>
          </cell>
          <cell r="BA172">
            <v>0</v>
          </cell>
          <cell r="BB172">
            <v>0</v>
          </cell>
          <cell r="BC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row>
        <row r="175">
          <cell r="AZ175">
            <v>0</v>
          </cell>
          <cell r="BA175">
            <v>0</v>
          </cell>
          <cell r="BB175">
            <v>0</v>
          </cell>
          <cell r="BC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row>
        <row r="176">
          <cell r="AZ176">
            <v>0</v>
          </cell>
          <cell r="BA176">
            <v>0</v>
          </cell>
          <cell r="BB176">
            <v>0</v>
          </cell>
          <cell r="BC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row>
        <row r="177">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D177">
            <v>0</v>
          </cell>
          <cell r="AH177">
            <v>0</v>
          </cell>
          <cell r="AL177">
            <v>0</v>
          </cell>
          <cell r="AP177">
            <v>0</v>
          </cell>
          <cell r="AT177">
            <v>0</v>
          </cell>
          <cell r="AX177">
            <v>0</v>
          </cell>
          <cell r="AZ177">
            <v>0</v>
          </cell>
          <cell r="BA177">
            <v>0</v>
          </cell>
          <cell r="BB177">
            <v>0</v>
          </cell>
          <cell r="BC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row>
        <row r="178">
          <cell r="AZ178">
            <v>0</v>
          </cell>
          <cell r="BA178">
            <v>0</v>
          </cell>
          <cell r="BB178">
            <v>0</v>
          </cell>
          <cell r="BC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row>
        <row r="181">
          <cell r="AZ181">
            <v>0</v>
          </cell>
          <cell r="BA181">
            <v>0</v>
          </cell>
          <cell r="BB181">
            <v>0</v>
          </cell>
          <cell r="BC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row>
        <row r="182">
          <cell r="AZ182">
            <v>0</v>
          </cell>
          <cell r="BA182">
            <v>0</v>
          </cell>
          <cell r="BB182">
            <v>0</v>
          </cell>
          <cell r="BC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D183">
            <v>0</v>
          </cell>
          <cell r="AH183">
            <v>0</v>
          </cell>
          <cell r="AL183">
            <v>0</v>
          </cell>
          <cell r="AP183">
            <v>0</v>
          </cell>
          <cell r="AT183">
            <v>0</v>
          </cell>
          <cell r="AX183">
            <v>0</v>
          </cell>
          <cell r="AZ183">
            <v>0</v>
          </cell>
          <cell r="BA183">
            <v>0</v>
          </cell>
          <cell r="BB183">
            <v>0</v>
          </cell>
          <cell r="BC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row>
        <row r="184">
          <cell r="AZ184">
            <v>0</v>
          </cell>
          <cell r="BA184">
            <v>0</v>
          </cell>
          <cell r="BB184">
            <v>0</v>
          </cell>
          <cell r="BC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row>
        <row r="187">
          <cell r="AZ187">
            <v>0</v>
          </cell>
          <cell r="BA187">
            <v>0</v>
          </cell>
          <cell r="BB187">
            <v>0</v>
          </cell>
          <cell r="BC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row>
        <row r="188">
          <cell r="AZ188">
            <v>0</v>
          </cell>
          <cell r="BA188">
            <v>0</v>
          </cell>
          <cell r="BB188">
            <v>0</v>
          </cell>
          <cell r="BC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row>
        <row r="189">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D189">
            <v>0</v>
          </cell>
          <cell r="AH189">
            <v>0</v>
          </cell>
          <cell r="AL189">
            <v>0</v>
          </cell>
          <cell r="AP189">
            <v>0</v>
          </cell>
          <cell r="AT189">
            <v>0</v>
          </cell>
          <cell r="AX189">
            <v>0</v>
          </cell>
          <cell r="AZ189">
            <v>0</v>
          </cell>
          <cell r="BA189">
            <v>0</v>
          </cell>
          <cell r="BB189">
            <v>0</v>
          </cell>
          <cell r="BC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row>
        <row r="190">
          <cell r="AZ190">
            <v>0</v>
          </cell>
          <cell r="BA190">
            <v>0</v>
          </cell>
          <cell r="BB190">
            <v>0</v>
          </cell>
          <cell r="BC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row>
        <row r="193">
          <cell r="AZ193">
            <v>0</v>
          </cell>
          <cell r="BA193">
            <v>0</v>
          </cell>
          <cell r="BB193">
            <v>0</v>
          </cell>
          <cell r="BC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row>
        <row r="194">
          <cell r="AZ194">
            <v>0</v>
          </cell>
          <cell r="BA194">
            <v>0</v>
          </cell>
          <cell r="BB194">
            <v>0</v>
          </cell>
          <cell r="BC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D195">
            <v>0</v>
          </cell>
          <cell r="AH195">
            <v>0</v>
          </cell>
          <cell r="AL195">
            <v>0</v>
          </cell>
          <cell r="AP195">
            <v>0</v>
          </cell>
          <cell r="AT195">
            <v>0</v>
          </cell>
          <cell r="AX195">
            <v>0</v>
          </cell>
          <cell r="AZ195">
            <v>0</v>
          </cell>
          <cell r="BA195">
            <v>0</v>
          </cell>
          <cell r="BB195">
            <v>0</v>
          </cell>
          <cell r="BC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row>
        <row r="196">
          <cell r="AZ196">
            <v>0</v>
          </cell>
          <cell r="BA196">
            <v>0</v>
          </cell>
          <cell r="BB196">
            <v>0</v>
          </cell>
          <cell r="BC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row>
        <row r="199">
          <cell r="AZ199">
            <v>0</v>
          </cell>
          <cell r="BA199">
            <v>0</v>
          </cell>
          <cell r="BB199">
            <v>0</v>
          </cell>
          <cell r="BC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row>
        <row r="200">
          <cell r="AZ200">
            <v>0</v>
          </cell>
          <cell r="BA200">
            <v>0</v>
          </cell>
          <cell r="BB200">
            <v>0</v>
          </cell>
          <cell r="BC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row>
        <row r="201">
          <cell r="AZ201">
            <v>0</v>
          </cell>
          <cell r="BA201">
            <v>0</v>
          </cell>
          <cell r="BB201">
            <v>0</v>
          </cell>
          <cell r="BC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row>
        <row r="202">
          <cell r="AZ202">
            <v>0</v>
          </cell>
          <cell r="BA202">
            <v>0</v>
          </cell>
          <cell r="BB202">
            <v>0</v>
          </cell>
          <cell r="BC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row>
        <row r="206">
          <cell r="C206">
            <v>109146.899989</v>
          </cell>
          <cell r="D206">
            <v>104870.880000002</v>
          </cell>
          <cell r="E206">
            <v>104312.406385365</v>
          </cell>
          <cell r="F206">
            <v>101957.236665</v>
          </cell>
          <cell r="G206">
            <v>96605.371299999999</v>
          </cell>
          <cell r="H206">
            <v>91339.10333331833</v>
          </cell>
          <cell r="I206">
            <v>90512.029567743331</v>
          </cell>
          <cell r="J206">
            <v>91045.686666669004</v>
          </cell>
          <cell r="K206">
            <v>101678.44326100001</v>
          </cell>
          <cell r="L206">
            <v>97085.423333347338</v>
          </cell>
          <cell r="M206">
            <v>96324.300000005664</v>
          </cell>
          <cell r="N206">
            <v>92320.316666662664</v>
          </cell>
          <cell r="O206">
            <v>96514.416666684687</v>
          </cell>
          <cell r="P206">
            <v>92073.806666824661</v>
          </cell>
          <cell r="Q206">
            <v>90186.789999993664</v>
          </cell>
          <cell r="R206">
            <v>86566.293333334324</v>
          </cell>
          <cell r="S206">
            <v>96244.753333328335</v>
          </cell>
          <cell r="T206">
            <v>93801.879999999015</v>
          </cell>
          <cell r="U206">
            <v>92530.429999983957</v>
          </cell>
          <cell r="V206">
            <v>88212.653333342663</v>
          </cell>
          <cell r="W206">
            <v>94129.226666657662</v>
          </cell>
          <cell r="X206">
            <v>90627.713333338324</v>
          </cell>
          <cell r="Y206">
            <v>89784.184074067656</v>
          </cell>
          <cell r="Z206">
            <v>86379.549999993673</v>
          </cell>
          <cell r="AD206">
            <v>0</v>
          </cell>
          <cell r="AH206">
            <v>0</v>
          </cell>
          <cell r="AL206">
            <v>0</v>
          </cell>
          <cell r="AP206">
            <v>0</v>
          </cell>
          <cell r="AT206">
            <v>0</v>
          </cell>
          <cell r="AX206">
            <v>0</v>
          </cell>
          <cell r="AZ206">
            <v>594319.11121667072</v>
          </cell>
          <cell r="BA206">
            <v>569798.80666682962</v>
          </cell>
          <cell r="BB206">
            <v>563650.14002715924</v>
          </cell>
          <cell r="BC206">
            <v>546481.7366650023</v>
          </cell>
          <cell r="BE206">
            <v>307430.71455000003</v>
          </cell>
          <cell r="BF206">
            <v>293295.40666666767</v>
          </cell>
          <cell r="BG206">
            <v>291148.735953114</v>
          </cell>
          <cell r="BH206">
            <v>285323.23999833164</v>
          </cell>
          <cell r="BI206">
            <v>286888.39666667068</v>
          </cell>
          <cell r="BJ206">
            <v>276503.40000016202</v>
          </cell>
          <cell r="BK206">
            <v>272501.40407404525</v>
          </cell>
          <cell r="BL206">
            <v>261158.49666667066</v>
          </cell>
          <cell r="BM206">
            <v>0</v>
          </cell>
          <cell r="BN206">
            <v>0</v>
          </cell>
          <cell r="BO206">
            <v>0</v>
          </cell>
          <cell r="BP206">
            <v>0</v>
          </cell>
          <cell r="BQ206">
            <v>0</v>
          </cell>
          <cell r="BR206">
            <v>0</v>
          </cell>
          <cell r="BS206">
            <v>0</v>
          </cell>
          <cell r="BT206">
            <v>0</v>
          </cell>
        </row>
        <row r="209">
          <cell r="C209">
            <v>116816.74281</v>
          </cell>
          <cell r="D209">
            <v>109842.33911627579</v>
          </cell>
          <cell r="E209">
            <v>109788.09190312984</v>
          </cell>
          <cell r="F209">
            <v>109347.26296754199</v>
          </cell>
          <cell r="G209">
            <v>103971.19093899999</v>
          </cell>
          <cell r="H209">
            <v>96379.453734559938</v>
          </cell>
          <cell r="I209">
            <v>95803.647225590423</v>
          </cell>
          <cell r="J209">
            <v>98306.208258652434</v>
          </cell>
          <cell r="K209">
            <v>110733.8416</v>
          </cell>
          <cell r="L209">
            <v>102902.3110702039</v>
          </cell>
          <cell r="M209">
            <v>101267.86188457873</v>
          </cell>
          <cell r="N209">
            <v>99189.960021254548</v>
          </cell>
          <cell r="O209">
            <v>103878.29882072745</v>
          </cell>
          <cell r="P209">
            <v>97170.630090857361</v>
          </cell>
          <cell r="Q209">
            <v>95938.805457925002</v>
          </cell>
          <cell r="R209">
            <v>93912.945603512751</v>
          </cell>
          <cell r="S209">
            <v>103407.43108034003</v>
          </cell>
          <cell r="T209">
            <v>99538.708163172443</v>
          </cell>
          <cell r="U209">
            <v>99936.681124061084</v>
          </cell>
          <cell r="V209">
            <v>94563.519693819369</v>
          </cell>
          <cell r="W209">
            <v>100945.35139500001</v>
          </cell>
          <cell r="X209">
            <v>95543.220939116029</v>
          </cell>
          <cell r="Y209">
            <v>96469.181239716389</v>
          </cell>
          <cell r="Z209">
            <v>91573.360733170237</v>
          </cell>
          <cell r="AD209">
            <v>0</v>
          </cell>
          <cell r="AH209">
            <v>0</v>
          </cell>
          <cell r="AL209">
            <v>0</v>
          </cell>
          <cell r="AP209">
            <v>0</v>
          </cell>
          <cell r="AT209">
            <v>0</v>
          </cell>
          <cell r="AX209">
            <v>0</v>
          </cell>
          <cell r="AZ209">
            <v>639752.85664506746</v>
          </cell>
          <cell r="BA209">
            <v>601376.66311418545</v>
          </cell>
          <cell r="BB209">
            <v>599204.26883500139</v>
          </cell>
          <cell r="BC209">
            <v>586893.25727795134</v>
          </cell>
          <cell r="BE209">
            <v>331521.775349</v>
          </cell>
          <cell r="BF209">
            <v>309124.10392103961</v>
          </cell>
          <cell r="BG209">
            <v>306859.60101329896</v>
          </cell>
          <cell r="BH209">
            <v>306843.43124744896</v>
          </cell>
          <cell r="BI209">
            <v>308231.08129606745</v>
          </cell>
          <cell r="BJ209">
            <v>292252.55919314583</v>
          </cell>
          <cell r="BK209">
            <v>292344.66782170243</v>
          </cell>
          <cell r="BL209">
            <v>280049.82603050233</v>
          </cell>
          <cell r="BM209">
            <v>0</v>
          </cell>
          <cell r="BN209">
            <v>0</v>
          </cell>
          <cell r="BO209">
            <v>0</v>
          </cell>
          <cell r="BP209">
            <v>0</v>
          </cell>
          <cell r="BQ209">
            <v>0</v>
          </cell>
          <cell r="BR209">
            <v>0</v>
          </cell>
          <cell r="BS209">
            <v>0</v>
          </cell>
          <cell r="BT209">
            <v>0</v>
          </cell>
        </row>
        <row r="210">
          <cell r="C210">
            <v>3.665338840652443</v>
          </cell>
          <cell r="D210">
            <v>3.4667754535607433</v>
          </cell>
          <cell r="E210">
            <v>2.4858837485938183</v>
          </cell>
          <cell r="F210">
            <v>1.5316877727132954</v>
          </cell>
          <cell r="G210">
            <v>3.8376518035086931</v>
          </cell>
          <cell r="H210">
            <v>3.4164516934995617</v>
          </cell>
          <cell r="I210">
            <v>2.3994273639259283</v>
          </cell>
          <cell r="J210">
            <v>1.4438874072792911</v>
          </cell>
          <cell r="K210">
            <v>3.7746054284817663</v>
          </cell>
          <cell r="L210">
            <v>3.5967104566533679</v>
          </cell>
          <cell r="M210">
            <v>2.3824943998195649</v>
          </cell>
          <cell r="N210">
            <v>1.5324537853018327</v>
          </cell>
          <cell r="O210">
            <v>3.5384449761190844</v>
          </cell>
          <cell r="P210">
            <v>3.5828255021550643</v>
          </cell>
          <cell r="Q210">
            <v>2.2476359273324316</v>
          </cell>
          <cell r="R210">
            <v>1.5366414676205316</v>
          </cell>
          <cell r="S210">
            <v>3.3105212194473013</v>
          </cell>
          <cell r="T210">
            <v>3.4959034831913325</v>
          </cell>
          <cell r="U210">
            <v>2.3281530861231703</v>
          </cell>
          <cell r="V210">
            <v>1.6145332094927389</v>
          </cell>
          <cell r="W210">
            <v>3.1472093420810658</v>
          </cell>
          <cell r="X210">
            <v>3.464162312163539</v>
          </cell>
          <cell r="Y210">
            <v>2.3496498952030538</v>
          </cell>
          <cell r="Z210">
            <v>1.8675431382975241</v>
          </cell>
          <cell r="AD210" t="e">
            <v>#DIV/0!</v>
          </cell>
          <cell r="AH210" t="e">
            <v>#DIV/0!</v>
          </cell>
          <cell r="AL210" t="e">
            <v>#DIV/0!</v>
          </cell>
          <cell r="AP210" t="e">
            <v>#DIV/0!</v>
          </cell>
          <cell r="AT210" t="e">
            <v>#DIV/0!</v>
          </cell>
          <cell r="AX210" t="e">
            <v>#DIV/0!</v>
          </cell>
          <cell r="AZ210">
            <v>3.5525453328939398</v>
          </cell>
          <cell r="BA210">
            <v>3.504101129494416</v>
          </cell>
          <cell r="BB210">
            <v>2.368201820203097</v>
          </cell>
          <cell r="BC210">
            <v>1.5836553768557609</v>
          </cell>
          <cell r="BE210">
            <v>3.7558761604398363</v>
          </cell>
          <cell r="BF210">
            <v>3.4943386085994583</v>
          </cell>
          <cell r="BG210">
            <v>2.4247715813120871</v>
          </cell>
          <cell r="BH210">
            <v>1.5038059952976046</v>
          </cell>
          <cell r="BI210">
            <v>3.3338503309241401</v>
          </cell>
          <cell r="BJ210">
            <v>3.514427234189601</v>
          </cell>
          <cell r="BK210">
            <v>2.3088233665009432</v>
          </cell>
          <cell r="BL210">
            <v>1.6711443018359282</v>
          </cell>
          <cell r="BM210" t="e">
            <v>#DIV/0!</v>
          </cell>
          <cell r="BN210" t="e">
            <v>#DIV/0!</v>
          </cell>
          <cell r="BO210" t="e">
            <v>#DIV/0!</v>
          </cell>
          <cell r="BP210" t="e">
            <v>#DIV/0!</v>
          </cell>
          <cell r="BQ210" t="e">
            <v>#DIV/0!</v>
          </cell>
          <cell r="BR210" t="e">
            <v>#DIV/0!</v>
          </cell>
          <cell r="BS210" t="e">
            <v>#DIV/0!</v>
          </cell>
          <cell r="BT210" t="e">
            <v>#DIV/0!</v>
          </cell>
        </row>
        <row r="211">
          <cell r="C211">
            <v>1070.2708260314585</v>
          </cell>
          <cell r="D211">
            <v>1047.4055249300254</v>
          </cell>
          <cell r="E211">
            <v>1052.4931377532967</v>
          </cell>
          <cell r="F211">
            <v>1072.4816260646935</v>
          </cell>
          <cell r="G211">
            <v>1076.2464813278968</v>
          </cell>
          <cell r="H211">
            <v>1055.1828320762922</v>
          </cell>
          <cell r="I211">
            <v>1058.4631422267091</v>
          </cell>
          <cell r="J211">
            <v>1079.7459150213806</v>
          </cell>
          <cell r="K211">
            <v>1089.0591756578683</v>
          </cell>
          <cell r="L211">
            <v>1059.9151503607704</v>
          </cell>
          <cell r="M211">
            <v>1051.3220639503509</v>
          </cell>
          <cell r="N211">
            <v>1074.4109596092032</v>
          </cell>
          <cell r="O211">
            <v>1076.2982610097945</v>
          </cell>
          <cell r="P211">
            <v>1055.3558455824023</v>
          </cell>
          <cell r="Q211">
            <v>1063.7789132746796</v>
          </cell>
          <cell r="R211">
            <v>1084.8673541084777</v>
          </cell>
          <cell r="S211">
            <v>1074.4214879143065</v>
          </cell>
          <cell r="T211">
            <v>1061.1589891713629</v>
          </cell>
          <cell r="U211">
            <v>1080.0412483123489</v>
          </cell>
          <cell r="V211">
            <v>1071.9949590052315</v>
          </cell>
          <cell r="W211">
            <v>1072.4124160977171</v>
          </cell>
          <cell r="X211">
            <v>1054.2384600138585</v>
          </cell>
          <cell r="Y211">
            <v>1074.4562890957936</v>
          </cell>
          <cell r="Z211">
            <v>1060.1277817860471</v>
          </cell>
          <cell r="AD211" t="e">
            <v>#DIV/0!</v>
          </cell>
          <cell r="AH211" t="e">
            <v>#DIV/0!</v>
          </cell>
          <cell r="AL211" t="e">
            <v>#DIV/0!</v>
          </cell>
          <cell r="AP211" t="e">
            <v>#DIV/0!</v>
          </cell>
          <cell r="AT211" t="e">
            <v>#DIV/0!</v>
          </cell>
          <cell r="AX211" t="e">
            <v>#DIV/0!</v>
          </cell>
          <cell r="AZ211">
            <v>1076.446717884246</v>
          </cell>
          <cell r="BA211">
            <v>1055.4193095490632</v>
          </cell>
          <cell r="BB211">
            <v>1063.07836418905</v>
          </cell>
          <cell r="BC211">
            <v>1073.9485291120016</v>
          </cell>
          <cell r="BE211">
            <v>1078.362569707009</v>
          </cell>
          <cell r="BF211">
            <v>1053.9684457873607</v>
          </cell>
          <cell r="BG211">
            <v>1053.9616461282353</v>
          </cell>
          <cell r="BH211">
            <v>1075.4238990460194</v>
          </cell>
          <cell r="BI211">
            <v>1074.3936836671521</v>
          </cell>
          <cell r="BJ211">
            <v>1056.9582840318585</v>
          </cell>
          <cell r="BK211">
            <v>1072.8189413008135</v>
          </cell>
          <cell r="BL211">
            <v>1072.3366446236807</v>
          </cell>
          <cell r="BM211" t="e">
            <v>#DIV/0!</v>
          </cell>
          <cell r="BN211" t="e">
            <v>#DIV/0!</v>
          </cell>
          <cell r="BO211" t="e">
            <v>#DIV/0!</v>
          </cell>
          <cell r="BP211" t="e">
            <v>#DIV/0!</v>
          </cell>
          <cell r="BQ211" t="e">
            <v>#DIV/0!</v>
          </cell>
          <cell r="BR211" t="e">
            <v>#DIV/0!</v>
          </cell>
          <cell r="BS211" t="e">
            <v>#DIV/0!</v>
          </cell>
          <cell r="BT211" t="e">
            <v>#DIV/0!</v>
          </cell>
        </row>
        <row r="214">
          <cell r="C214">
            <v>65109.742809999996</v>
          </cell>
          <cell r="D214">
            <v>-6974.4036937242054</v>
          </cell>
          <cell r="E214">
            <v>-54.247213145950809</v>
          </cell>
          <cell r="F214">
            <v>-440.82893558785145</v>
          </cell>
          <cell r="G214">
            <v>55570.190938999993</v>
          </cell>
          <cell r="H214">
            <v>-7591.7372044400545</v>
          </cell>
          <cell r="I214">
            <v>-575.80650896951556</v>
          </cell>
          <cell r="J214">
            <v>2502.5610330620111</v>
          </cell>
          <cell r="K214">
            <v>61329.8416</v>
          </cell>
          <cell r="L214">
            <v>-7831.5305297961022</v>
          </cell>
          <cell r="M214">
            <v>-1634.4491856251698</v>
          </cell>
          <cell r="N214">
            <v>-2077.9018633241794</v>
          </cell>
          <cell r="O214">
            <v>57115.298820727447</v>
          </cell>
          <cell r="P214">
            <v>-6707.6687298700854</v>
          </cell>
          <cell r="Q214">
            <v>-1231.8246329323592</v>
          </cell>
          <cell r="R214">
            <v>-2025.8598544122506</v>
          </cell>
          <cell r="S214">
            <v>56335.431080340029</v>
          </cell>
          <cell r="T214">
            <v>-3868.7229171675863</v>
          </cell>
          <cell r="U214">
            <v>397.97296088864096</v>
          </cell>
          <cell r="V214">
            <v>-5373.1614302417147</v>
          </cell>
          <cell r="W214">
            <v>54396.351395000005</v>
          </cell>
          <cell r="X214">
            <v>-5402.1304558839765</v>
          </cell>
          <cell r="Y214">
            <v>925.96030060035991</v>
          </cell>
          <cell r="Z214">
            <v>-4895.8205065461516</v>
          </cell>
          <cell r="AD214">
            <v>0</v>
          </cell>
          <cell r="AH214">
            <v>0</v>
          </cell>
          <cell r="AL214">
            <v>0</v>
          </cell>
          <cell r="AP214">
            <v>0</v>
          </cell>
          <cell r="AT214">
            <v>0</v>
          </cell>
          <cell r="AX214">
            <v>0</v>
          </cell>
          <cell r="BA214">
            <v>-38376.19353088201</v>
          </cell>
          <cell r="BB214">
            <v>-2172.3942791840527</v>
          </cell>
          <cell r="BC214">
            <v>-12311.011557050049</v>
          </cell>
          <cell r="BE214">
            <v>331521.775349</v>
          </cell>
          <cell r="BF214">
            <v>-22397.671427960391</v>
          </cell>
          <cell r="BG214">
            <v>-2264.5029077406507</v>
          </cell>
          <cell r="BH214">
            <v>-16.169765850005206</v>
          </cell>
          <cell r="BI214">
            <v>308231.08129606745</v>
          </cell>
          <cell r="BJ214">
            <v>-15978.522102921619</v>
          </cell>
          <cell r="BK214">
            <v>92.108628556597978</v>
          </cell>
          <cell r="BL214">
            <v>-12294.841791200102</v>
          </cell>
          <cell r="BM214">
            <v>0</v>
          </cell>
          <cell r="BN214">
            <v>0</v>
          </cell>
          <cell r="BO214">
            <v>0</v>
          </cell>
          <cell r="BP214">
            <v>0</v>
          </cell>
          <cell r="BQ214">
            <v>0</v>
          </cell>
          <cell r="BR214">
            <v>0</v>
          </cell>
          <cell r="BS214">
            <v>0</v>
          </cell>
          <cell r="BT214">
            <v>0</v>
          </cell>
        </row>
        <row r="215">
          <cell r="C215">
            <v>0.43757967670945641</v>
          </cell>
          <cell r="D215">
            <v>-0.19856338709169963</v>
          </cell>
          <cell r="E215">
            <v>-0.98089170496692502</v>
          </cell>
          <cell r="F215">
            <v>-0.95419597588052296</v>
          </cell>
          <cell r="G215">
            <v>0.50746098472395751</v>
          </cell>
          <cell r="H215">
            <v>-0.42120011000913138</v>
          </cell>
          <cell r="I215">
            <v>-1.0170243295736334</v>
          </cell>
          <cell r="J215">
            <v>-0.95553995664663716</v>
          </cell>
          <cell r="K215">
            <v>0.42086974189768345</v>
          </cell>
          <cell r="L215">
            <v>-0.17789497182839842</v>
          </cell>
          <cell r="M215">
            <v>-1.214216056833803</v>
          </cell>
          <cell r="N215">
            <v>-0.85004061451773216</v>
          </cell>
          <cell r="O215">
            <v>7.9009617181462932E-2</v>
          </cell>
          <cell r="P215">
            <v>4.4380526035979972E-2</v>
          </cell>
          <cell r="Q215">
            <v>-1.3351895748226328</v>
          </cell>
          <cell r="R215">
            <v>-0.71099445971190001</v>
          </cell>
          <cell r="S215">
            <v>-0.1272495068868249</v>
          </cell>
          <cell r="T215">
            <v>0.18538226374403122</v>
          </cell>
          <cell r="U215">
            <v>-1.1677503970681622</v>
          </cell>
          <cell r="V215">
            <v>-0.71361987663043136</v>
          </cell>
          <cell r="W215">
            <v>-1.2442746457697167</v>
          </cell>
          <cell r="X215">
            <v>0.31695297008247314</v>
          </cell>
          <cell r="Y215">
            <v>-1.1145124169604852</v>
          </cell>
          <cell r="Z215">
            <v>-0.48210675690552973</v>
          </cell>
          <cell r="AD215" t="e">
            <v>#DIV/0!</v>
          </cell>
          <cell r="AH215" t="e">
            <v>#DIV/0!</v>
          </cell>
          <cell r="AL215" t="e">
            <v>#DIV/0!</v>
          </cell>
          <cell r="AP215" t="e">
            <v>#DIV/0!</v>
          </cell>
          <cell r="AT215" t="e">
            <v>#DIV/0!</v>
          </cell>
          <cell r="AX215" t="e">
            <v>#DIV/0!</v>
          </cell>
          <cell r="BA215">
            <v>-4.8444203399523822E-2</v>
          </cell>
          <cell r="BB215">
            <v>-1.135899309291319</v>
          </cell>
          <cell r="BC215">
            <v>-0.78454644334733614</v>
          </cell>
          <cell r="BF215">
            <v>-0.26153755184037797</v>
          </cell>
          <cell r="BG215">
            <v>-1.0695670272873712</v>
          </cell>
          <cell r="BH215">
            <v>-0.92096558601448253</v>
          </cell>
          <cell r="BJ215">
            <v>0.18057690326546094</v>
          </cell>
          <cell r="BK215">
            <v>-1.2056038676886578</v>
          </cell>
          <cell r="BL215">
            <v>-0.63767906466501501</v>
          </cell>
          <cell r="BN215" t="e">
            <v>#DIV/0!</v>
          </cell>
          <cell r="BO215" t="e">
            <v>#DIV/0!</v>
          </cell>
          <cell r="BP215" t="e">
            <v>#DIV/0!</v>
          </cell>
          <cell r="BR215" t="e">
            <v>#DIV/0!</v>
          </cell>
          <cell r="BS215" t="e">
            <v>#DIV/0!</v>
          </cell>
          <cell r="BT215" t="e">
            <v>#DIV/0!</v>
          </cell>
        </row>
        <row r="217">
          <cell r="C217">
            <v>428172.94465999998</v>
          </cell>
          <cell r="D217">
            <v>380798.72500999999</v>
          </cell>
          <cell r="E217">
            <v>272920.43345111504</v>
          </cell>
          <cell r="F217">
            <v>167485.86566704939</v>
          </cell>
          <cell r="G217">
            <v>399005.22842</v>
          </cell>
          <cell r="H217">
            <v>329275.74792999995</v>
          </cell>
          <cell r="I217">
            <v>229873.89271698799</v>
          </cell>
          <cell r="J217">
            <v>141943.09616204369</v>
          </cell>
          <cell r="K217">
            <v>417976.55962000001</v>
          </cell>
          <cell r="L217">
            <v>370109.81823999999</v>
          </cell>
          <cell r="M217">
            <v>241270.11382170999</v>
          </cell>
          <cell r="N217">
            <v>152004.029698509</v>
          </cell>
          <cell r="O217">
            <v>367567.64459000004</v>
          </cell>
          <cell r="P217">
            <v>348145.41155000002</v>
          </cell>
          <cell r="Q217">
            <v>215635.50597258899</v>
          </cell>
          <cell r="R217">
            <v>144310.52656074899</v>
          </cell>
          <cell r="S217">
            <v>342332.49484000006</v>
          </cell>
          <cell r="T217">
            <v>347977.71658000007</v>
          </cell>
          <cell r="U217">
            <v>232667.89257589</v>
          </cell>
          <cell r="V217">
            <v>152675.94295219201</v>
          </cell>
          <cell r="W217">
            <v>317696.15294999996</v>
          </cell>
          <cell r="X217">
            <v>330977.22516000003</v>
          </cell>
          <cell r="Y217">
            <v>226668.801590224</v>
          </cell>
          <cell r="Z217">
            <v>171017.20148807601</v>
          </cell>
          <cell r="AD217">
            <v>0</v>
          </cell>
          <cell r="AH217">
            <v>0</v>
          </cell>
          <cell r="AL217">
            <v>0</v>
          </cell>
          <cell r="AP217">
            <v>0</v>
          </cell>
          <cell r="AT217">
            <v>0</v>
          </cell>
          <cell r="AX217">
            <v>0</v>
          </cell>
          <cell r="AZ217">
            <v>2272751.0250800001</v>
          </cell>
          <cell r="BA217">
            <v>2107284.6444700002</v>
          </cell>
          <cell r="BB217">
            <v>1419036.6401285161</v>
          </cell>
          <cell r="BC217">
            <v>929436.66252861905</v>
          </cell>
          <cell r="BF217">
            <v>1080184.2911799999</v>
          </cell>
          <cell r="BG217">
            <v>744064.43998981302</v>
          </cell>
          <cell r="BH217">
            <v>461432.99152760208</v>
          </cell>
          <cell r="BJ217">
            <v>1027100.3532900001</v>
          </cell>
          <cell r="BK217">
            <v>674972.20013870299</v>
          </cell>
          <cell r="BL217">
            <v>468003.67100101698</v>
          </cell>
          <cell r="BN217">
            <v>0</v>
          </cell>
          <cell r="BO217">
            <v>0</v>
          </cell>
          <cell r="BP217">
            <v>0</v>
          </cell>
          <cell r="BR217">
            <v>0</v>
          </cell>
          <cell r="BS217">
            <v>0</v>
          </cell>
          <cell r="BT217">
            <v>0</v>
          </cell>
        </row>
        <row r="218">
          <cell r="C218">
            <v>51116.632553051517</v>
          </cell>
          <cell r="D218">
            <v>-21810.666901002809</v>
          </cell>
          <cell r="E218">
            <v>-107690.22865192649</v>
          </cell>
          <cell r="F218">
            <v>-104338.7182971779</v>
          </cell>
          <cell r="G218">
            <v>52761.322936827542</v>
          </cell>
          <cell r="H218">
            <v>-40595.036515616637</v>
          </cell>
          <cell r="I218">
            <v>-97434.640090314992</v>
          </cell>
          <cell r="J218">
            <v>-93935.509977568028</v>
          </cell>
          <cell r="K218">
            <v>46604.52333353096</v>
          </cell>
          <cell r="L218">
            <v>-18305.803728911014</v>
          </cell>
          <cell r="M218">
            <v>-122961.06394148336</v>
          </cell>
          <cell r="N218">
            <v>-84315.494570456503</v>
          </cell>
          <cell r="O218">
            <v>8207.3846232872875</v>
          </cell>
          <cell r="P218">
            <v>4312.4836786798742</v>
          </cell>
          <cell r="Q218">
            <v>-128096.49286835817</v>
          </cell>
          <cell r="R218">
            <v>-66771.584019322603</v>
          </cell>
          <cell r="S218">
            <v>-13158.544613406601</v>
          </cell>
          <cell r="T218">
            <v>18452.711049445388</v>
          </cell>
          <cell r="U218">
            <v>-116701.09906429664</v>
          </cell>
          <cell r="V218">
            <v>-67482.407257642742</v>
          </cell>
          <cell r="W218">
            <v>-125603.7413491132</v>
          </cell>
          <cell r="X218">
            <v>30282.707647898766</v>
          </cell>
          <cell r="Y218">
            <v>-107516.10034567541</v>
          </cell>
          <cell r="Z218">
            <v>-44148.135962008884</v>
          </cell>
          <cell r="AD218" t="e">
            <v>#DIV/0!</v>
          </cell>
          <cell r="AH218" t="e">
            <v>#DIV/0!</v>
          </cell>
          <cell r="AL218" t="e">
            <v>#DIV/0!</v>
          </cell>
          <cell r="AP218" t="e">
            <v>#DIV/0!</v>
          </cell>
          <cell r="AT218" t="e">
            <v>#DIV/0!</v>
          </cell>
          <cell r="AX218" t="e">
            <v>#DIV/0!</v>
          </cell>
          <cell r="BA218">
            <v>-29133.213387630516</v>
          </cell>
          <cell r="BB218">
            <v>-680635.71509408788</v>
          </cell>
          <cell r="BC218">
            <v>-460445.01762194984</v>
          </cell>
          <cell r="BF218">
            <v>-80847.561354359277</v>
          </cell>
          <cell r="BG218">
            <v>-328206.91125038295</v>
          </cell>
          <cell r="BH218">
            <v>-282592.24047350138</v>
          </cell>
          <cell r="BJ218">
            <v>52774.062110504092</v>
          </cell>
          <cell r="BK218">
            <v>-352451.86222400033</v>
          </cell>
          <cell r="BL218">
            <v>-178581.9111227309</v>
          </cell>
          <cell r="BN218" t="e">
            <v>#DIV/0!</v>
          </cell>
          <cell r="BO218" t="e">
            <v>#DIV/0!</v>
          </cell>
          <cell r="BP218" t="e">
            <v>#DIV/0!</v>
          </cell>
          <cell r="BR218" t="e">
            <v>#DIV/0!</v>
          </cell>
          <cell r="BS218" t="e">
            <v>#DIV/0!</v>
          </cell>
          <cell r="BT218" t="e">
            <v>#DIV/0!</v>
          </cell>
        </row>
        <row r="219">
          <cell r="C219">
            <v>210158.56901694846</v>
          </cell>
          <cell r="D219">
            <v>-25563.552748997194</v>
          </cell>
          <cell r="E219">
            <v>-188.06290695845993</v>
          </cell>
          <cell r="F219">
            <v>-1095.849486887751</v>
          </cell>
          <cell r="G219">
            <v>185059.33966317249</v>
          </cell>
          <cell r="H219">
            <v>-29134.443974383419</v>
          </cell>
          <cell r="I219">
            <v>-1967.215122696972</v>
          </cell>
          <cell r="J219">
            <v>6004.7134226237295</v>
          </cell>
          <cell r="K219">
            <v>205684.07842646903</v>
          </cell>
          <cell r="L219">
            <v>-29560.937651089051</v>
          </cell>
          <cell r="M219">
            <v>-5878.6404768066295</v>
          </cell>
          <cell r="N219">
            <v>-4950.5895527444964</v>
          </cell>
          <cell r="O219">
            <v>197586.68427671277</v>
          </cell>
          <cell r="P219">
            <v>-23734.716718679883</v>
          </cell>
          <cell r="Q219">
            <v>-4413.4127090528582</v>
          </cell>
          <cell r="R219">
            <v>-4553.3953925174237</v>
          </cell>
          <cell r="S219">
            <v>193668.29582340666</v>
          </cell>
          <cell r="T219">
            <v>-12807.489309445358</v>
          </cell>
          <cell r="U219">
            <v>1391.2750601865678</v>
          </cell>
          <cell r="V219">
            <v>-12509.542366055235</v>
          </cell>
          <cell r="W219">
            <v>238880.70614864709</v>
          </cell>
          <cell r="X219">
            <v>-17001.635437898698</v>
          </cell>
          <cell r="Y219">
            <v>3207.6767758993883</v>
          </cell>
          <cell r="Z219">
            <v>-11503.464140139127</v>
          </cell>
          <cell r="AD219">
            <v>0</v>
          </cell>
          <cell r="AH219">
            <v>0</v>
          </cell>
          <cell r="AL219">
            <v>0</v>
          </cell>
          <cell r="AP219">
            <v>0</v>
          </cell>
          <cell r="AT219">
            <v>0</v>
          </cell>
          <cell r="AX219">
            <v>0</v>
          </cell>
          <cell r="BA219">
            <v>-136333.16722236949</v>
          </cell>
          <cell r="BB219">
            <v>-7612.2892473960464</v>
          </cell>
          <cell r="BC219">
            <v>-29154.959977947288</v>
          </cell>
          <cell r="BF219">
            <v>-84122.880165640905</v>
          </cell>
          <cell r="BG219">
            <v>-7912.9399398038931</v>
          </cell>
          <cell r="BH219">
            <v>-39.20798870956331</v>
          </cell>
          <cell r="BJ219">
            <v>-53270.001200503924</v>
          </cell>
          <cell r="BK219">
            <v>323.70907270316195</v>
          </cell>
          <cell r="BL219">
            <v>-28386.618014955107</v>
          </cell>
          <cell r="BN219" t="e">
            <v>#DIV/0!</v>
          </cell>
          <cell r="BO219" t="e">
            <v>#DIV/0!</v>
          </cell>
          <cell r="BP219" t="e">
            <v>#DIV/0!</v>
          </cell>
          <cell r="BR219" t="e">
            <v>#DIV/0!</v>
          </cell>
          <cell r="BS219" t="e">
            <v>#DIV/0!</v>
          </cell>
          <cell r="BT219" t="e">
            <v>#DIV/0!</v>
          </cell>
        </row>
        <row r="220">
          <cell r="C220">
            <v>261275.20156999998</v>
          </cell>
          <cell r="D220">
            <v>-47374.219649999985</v>
          </cell>
          <cell r="E220">
            <v>-107878.29155888496</v>
          </cell>
          <cell r="F220">
            <v>-105434.56778406564</v>
          </cell>
          <cell r="G220">
            <v>237820.66260000001</v>
          </cell>
          <cell r="H220">
            <v>-69729.480490000045</v>
          </cell>
          <cell r="I220">
            <v>-99401.855213011964</v>
          </cell>
          <cell r="J220">
            <v>-87930.796554944303</v>
          </cell>
          <cell r="K220">
            <v>252288.60175999999</v>
          </cell>
          <cell r="L220">
            <v>-47866.741380000021</v>
          </cell>
          <cell r="M220">
            <v>-128839.70441829</v>
          </cell>
          <cell r="N220">
            <v>-89266.084123200999</v>
          </cell>
          <cell r="O220">
            <v>205794.06890000004</v>
          </cell>
          <cell r="P220">
            <v>-19422.233040000021</v>
          </cell>
          <cell r="Q220">
            <v>-132509.90557741103</v>
          </cell>
          <cell r="R220">
            <v>-71324.979411840002</v>
          </cell>
          <cell r="S220">
            <v>180509.75121000007</v>
          </cell>
          <cell r="T220">
            <v>5645.2217400000081</v>
          </cell>
          <cell r="U220">
            <v>-115309.82400411007</v>
          </cell>
          <cell r="V220">
            <v>-79991.94962369799</v>
          </cell>
          <cell r="W220">
            <v>113276.96479953389</v>
          </cell>
          <cell r="X220">
            <v>13281.072210000071</v>
          </cell>
          <cell r="Y220">
            <v>-104308.42356977603</v>
          </cell>
          <cell r="Z220">
            <v>-55651.60010214799</v>
          </cell>
          <cell r="AD220">
            <v>0</v>
          </cell>
          <cell r="AH220">
            <v>0</v>
          </cell>
          <cell r="AL220">
            <v>0</v>
          </cell>
          <cell r="AP220">
            <v>0</v>
          </cell>
          <cell r="AT220">
            <v>0</v>
          </cell>
          <cell r="AX220">
            <v>0</v>
          </cell>
          <cell r="BA220">
            <v>-165466.38060999988</v>
          </cell>
          <cell r="BB220">
            <v>-688248.00434148405</v>
          </cell>
          <cell r="BC220">
            <v>-489599.97759989707</v>
          </cell>
          <cell r="BF220">
            <v>1080184.2911799999</v>
          </cell>
          <cell r="BG220">
            <v>-336119.85119018692</v>
          </cell>
          <cell r="BH220">
            <v>-282631.44846221094</v>
          </cell>
          <cell r="BJ220">
            <v>1027100.3532900001</v>
          </cell>
          <cell r="BK220">
            <v>-352128.15315129713</v>
          </cell>
          <cell r="BL220">
            <v>-206968.52913768601</v>
          </cell>
          <cell r="BN220">
            <v>0</v>
          </cell>
          <cell r="BO220">
            <v>0</v>
          </cell>
          <cell r="BP220">
            <v>0</v>
          </cell>
          <cell r="BR220">
            <v>0</v>
          </cell>
          <cell r="BS220">
            <v>0</v>
          </cell>
          <cell r="BT220">
            <v>0</v>
          </cell>
        </row>
        <row r="222">
          <cell r="AZ222">
            <v>63.846774089091966</v>
          </cell>
          <cell r="BA222">
            <v>63.28735394280217</v>
          </cell>
          <cell r="BB222">
            <v>51.114828408471723</v>
          </cell>
          <cell r="BC222">
            <v>43.116003275770538</v>
          </cell>
          <cell r="BE222">
            <v>65.26151496856491</v>
          </cell>
          <cell r="BG222">
            <v>51.475633360811003</v>
          </cell>
          <cell r="BH222">
            <v>42.228506991336936</v>
          </cell>
          <cell r="BI222">
            <v>62.395480287279334</v>
          </cell>
          <cell r="BK222">
            <v>50.736529062833014</v>
          </cell>
          <cell r="BL222">
            <v>44.068799200653061</v>
          </cell>
          <cell r="BM222" t="e">
            <v>#DIV/0!</v>
          </cell>
          <cell r="BO222" t="e">
            <v>#DIV/0!</v>
          </cell>
          <cell r="BP222" t="e">
            <v>#DIV/0!</v>
          </cell>
          <cell r="BQ222" t="e">
            <v>#DIV/0!</v>
          </cell>
          <cell r="BR222" t="e">
            <v>#DIV/0!</v>
          </cell>
          <cell r="BS222" t="e">
            <v>#DIV/0!</v>
          </cell>
          <cell r="BT222" t="e">
            <v>#DIV/0!</v>
          </cell>
        </row>
        <row r="223">
          <cell r="AZ223">
            <v>63.846774089091966</v>
          </cell>
          <cell r="BA223">
            <v>63.587964286577368</v>
          </cell>
          <cell r="BB223">
            <v>58.164650473163462</v>
          </cell>
          <cell r="BC223">
            <v>47.893099225012584</v>
          </cell>
          <cell r="BG223">
            <v>58.117364348147007</v>
          </cell>
          <cell r="BH223">
            <v>47.891334271979439</v>
          </cell>
          <cell r="BK223">
            <v>58.214718610176654</v>
          </cell>
          <cell r="BL223">
            <v>47.91068009479298</v>
          </cell>
          <cell r="BO223" t="e">
            <v>#DIV/0!</v>
          </cell>
          <cell r="BP223" t="e">
            <v>#DIV/0!</v>
          </cell>
          <cell r="BR223" t="e">
            <v>#DIV/0!</v>
          </cell>
          <cell r="BS223" t="e">
            <v>#DIV/0!</v>
          </cell>
          <cell r="BT223" t="e">
            <v>#DIV/0!</v>
          </cell>
        </row>
        <row r="225">
          <cell r="AZ225">
            <v>63.514929329937765</v>
          </cell>
          <cell r="BA225">
            <v>62.552813624228186</v>
          </cell>
          <cell r="BB225">
            <v>51.845010794603766</v>
          </cell>
          <cell r="BC225">
            <v>43.584989446563995</v>
          </cell>
          <cell r="BE225">
            <v>65.931444846238591</v>
          </cell>
          <cell r="BG225">
            <v>54.513840288204442</v>
          </cell>
          <cell r="BH225">
            <v>44.771959538308415</v>
          </cell>
          <cell r="BI225">
            <v>61.035943179469001</v>
          </cell>
          <cell r="BK225">
            <v>49.04677744302532</v>
          </cell>
          <cell r="BL225">
            <v>42.31068521993469</v>
          </cell>
          <cell r="BM225" t="e">
            <v>#DIV/0!</v>
          </cell>
          <cell r="BO225" t="e">
            <v>#DIV/0!</v>
          </cell>
          <cell r="BP225" t="e">
            <v>#DIV/0!</v>
          </cell>
          <cell r="BQ225" t="e">
            <v>#DIV/0!</v>
          </cell>
          <cell r="BR225" t="e">
            <v>#DIV/0!</v>
          </cell>
          <cell r="BS225" t="e">
            <v>#DIV/0!</v>
          </cell>
          <cell r="BT225" t="e">
            <v>#DIV/0!</v>
          </cell>
        </row>
        <row r="227">
          <cell r="AZ227">
            <v>81.90120156933952</v>
          </cell>
          <cell r="BA227">
            <v>81.65245460186641</v>
          </cell>
          <cell r="BB227">
            <v>66.267602180185435</v>
          </cell>
          <cell r="BC227">
            <v>55.292347553590226</v>
          </cell>
          <cell r="BE227">
            <v>83.462351421025161</v>
          </cell>
          <cell r="BG227">
            <v>69.681316540855704</v>
          </cell>
          <cell r="BH227">
            <v>56.591502709883635</v>
          </cell>
          <cell r="BI227">
            <v>80.192156723534396</v>
          </cell>
          <cell r="BK227">
            <v>62.630745549836</v>
          </cell>
          <cell r="BL227">
            <v>53.873291990458767</v>
          </cell>
          <cell r="BM227" t="e">
            <v>#DIV/0!</v>
          </cell>
          <cell r="BO227" t="e">
            <v>#DIV/0!</v>
          </cell>
          <cell r="BP227" t="e">
            <v>#DIV/0!</v>
          </cell>
          <cell r="BQ227" t="e">
            <v>#DIV/0!</v>
          </cell>
          <cell r="BR227" t="e">
            <v>#DIV/0!</v>
          </cell>
          <cell r="BS227" t="e">
            <v>#DIV/0!</v>
          </cell>
          <cell r="BT227" t="e">
            <v>#DIV/0!</v>
          </cell>
        </row>
        <row r="228">
          <cell r="AZ228">
            <v>24.505800149342981</v>
          </cell>
          <cell r="BA228">
            <v>23.55153094937517</v>
          </cell>
          <cell r="BB228">
            <v>19.523968027616618</v>
          </cell>
          <cell r="BC228">
            <v>16.046246305213309</v>
          </cell>
          <cell r="BE228">
            <v>23.524365129840991</v>
          </cell>
          <cell r="BG228">
            <v>19.820722885039416</v>
          </cell>
          <cell r="BH228">
            <v>16.166446811427985</v>
          </cell>
          <cell r="BI228">
            <v>25.513028275328882</v>
          </cell>
          <cell r="BK228">
            <v>19.2225065625274</v>
          </cell>
          <cell r="BL228">
            <v>15.920609425406901</v>
          </cell>
          <cell r="BM228" t="e">
            <v>#DIV/0!</v>
          </cell>
          <cell r="BO228" t="e">
            <v>#DIV/0!</v>
          </cell>
          <cell r="BP228" t="e">
            <v>#DIV/0!</v>
          </cell>
          <cell r="BQ228" t="e">
            <v>#DIV/0!</v>
          </cell>
          <cell r="BR228" t="e">
            <v>#DIV/0!</v>
          </cell>
          <cell r="BS228" t="e">
            <v>#DIV/0!</v>
          </cell>
          <cell r="BT228" t="e">
            <v>#DIV/0!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BM217"/>
  <sheetViews>
    <sheetView showGridLines="0" tabSelected="1" topLeftCell="A4" zoomScaleNormal="100" workbookViewId="0">
      <pane xSplit="2" topLeftCell="BG1" activePane="topRight" state="frozen"/>
      <selection pane="topRight" activeCell="BM5" sqref="BM5"/>
    </sheetView>
  </sheetViews>
  <sheetFormatPr defaultColWidth="11.54296875" defaultRowHeight="13" outlineLevelCol="1"/>
  <cols>
    <col min="1" max="1" width="1.453125" style="26" customWidth="1"/>
    <col min="2" max="2" width="70.453125" style="26" customWidth="1"/>
    <col min="3" max="3" width="8.81640625" style="25" bestFit="1" customWidth="1"/>
    <col min="4" max="7" width="8.6328125" style="26" hidden="1" customWidth="1" outlineLevel="1"/>
    <col min="8" max="8" width="9.54296875" style="26" hidden="1" customWidth="1" outlineLevel="1"/>
    <col min="9" max="9" width="8.6328125" style="26" hidden="1" customWidth="1" outlineLevel="1"/>
    <col min="10" max="11" width="9" style="26" hidden="1" customWidth="1" outlineLevel="1"/>
    <col min="12" max="12" width="9.453125" style="26" hidden="1" customWidth="1" outlineLevel="1"/>
    <col min="13" max="13" width="11.453125" style="26" customWidth="1" collapsed="1"/>
    <col min="14" max="25" width="11.453125" style="26" customWidth="1"/>
    <col min="26" max="43" width="11.453125" style="26" bestFit="1" customWidth="1"/>
    <col min="44" max="44" width="11.54296875" style="26"/>
    <col min="45" max="48" width="11.453125" style="26" bestFit="1" customWidth="1"/>
    <col min="49" max="55" width="11.453125" style="26" customWidth="1"/>
    <col min="56" max="59" width="11.453125" style="24" customWidth="1"/>
    <col min="60" max="63" width="11.453125" style="26" customWidth="1"/>
    <col min="64" max="64" width="11.453125" style="24" customWidth="1"/>
    <col min="65" max="65" width="11.453125" style="26" customWidth="1"/>
    <col min="66" max="16384" width="11.54296875" style="26"/>
  </cols>
  <sheetData>
    <row r="2" spans="1:65">
      <c r="A2" s="27"/>
    </row>
    <row r="3" spans="1:65">
      <c r="A3" s="28"/>
      <c r="B3" s="19"/>
      <c r="C3" s="23"/>
      <c r="D3" s="19"/>
      <c r="E3" s="19"/>
      <c r="F3" s="19"/>
      <c r="G3" s="19"/>
      <c r="H3" s="19"/>
      <c r="I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S3" s="19"/>
      <c r="AT3" s="19"/>
      <c r="AU3" s="19"/>
      <c r="AV3" s="19"/>
      <c r="AW3" s="19"/>
      <c r="AX3" s="19"/>
      <c r="AY3" s="19"/>
      <c r="AZ3" s="19"/>
      <c r="BA3" s="19"/>
      <c r="BB3" s="19"/>
      <c r="BC3" s="19"/>
      <c r="BD3" s="20"/>
      <c r="BE3" s="20"/>
      <c r="BF3" s="20"/>
      <c r="BG3" s="20"/>
      <c r="BH3" s="19"/>
      <c r="BI3" s="19"/>
      <c r="BJ3" s="19"/>
      <c r="BK3" s="19"/>
      <c r="BL3" s="20"/>
      <c r="BM3" s="19"/>
    </row>
    <row r="4" spans="1:65">
      <c r="A4" s="28"/>
      <c r="B4" s="19"/>
      <c r="C4" s="23"/>
      <c r="D4" s="19"/>
      <c r="E4" s="19"/>
      <c r="F4" s="19"/>
      <c r="G4" s="19"/>
      <c r="H4" s="19"/>
      <c r="I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S4" s="19"/>
      <c r="AT4" s="19"/>
      <c r="AU4" s="19"/>
      <c r="AV4" s="19"/>
      <c r="AW4" s="19"/>
      <c r="AX4" s="19"/>
      <c r="AY4" s="19"/>
      <c r="AZ4" s="19"/>
      <c r="BA4" s="19"/>
      <c r="BB4" s="19"/>
      <c r="BC4" s="19"/>
      <c r="BD4" s="20"/>
      <c r="BE4" s="20"/>
      <c r="BF4" s="20"/>
      <c r="BG4" s="20"/>
      <c r="BH4" s="19"/>
      <c r="BI4" s="19"/>
      <c r="BJ4" s="19"/>
      <c r="BK4" s="19"/>
      <c r="BL4" s="20"/>
      <c r="BM4" s="19"/>
    </row>
    <row r="5" spans="1:65">
      <c r="A5" s="28"/>
      <c r="C5" s="23"/>
      <c r="D5" s="19"/>
      <c r="E5" s="19"/>
      <c r="F5" s="19"/>
      <c r="G5" s="19"/>
      <c r="H5" s="19"/>
      <c r="I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S5" s="18" t="s">
        <v>181</v>
      </c>
      <c r="AT5" s="19"/>
      <c r="AU5" s="19"/>
      <c r="AV5" s="19"/>
      <c r="AW5" s="19"/>
      <c r="AX5" s="19"/>
      <c r="AY5" s="19"/>
      <c r="AZ5" s="19"/>
      <c r="BA5" s="19"/>
      <c r="BB5" s="19"/>
      <c r="BC5" s="19"/>
      <c r="BD5" s="20"/>
      <c r="BE5" s="20"/>
      <c r="BF5" s="20"/>
      <c r="BG5" s="20"/>
      <c r="BH5" s="19"/>
      <c r="BI5" s="19"/>
      <c r="BJ5" s="19"/>
      <c r="BK5" s="19"/>
      <c r="BL5" s="20"/>
      <c r="BM5" s="19"/>
    </row>
    <row r="6" spans="1:65">
      <c r="A6" s="29" t="s">
        <v>0</v>
      </c>
      <c r="C6" s="23"/>
      <c r="D6" s="19"/>
      <c r="E6" s="19"/>
      <c r="F6" s="19"/>
      <c r="G6" s="19"/>
      <c r="H6" s="19"/>
      <c r="I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S6" s="19"/>
      <c r="AT6" s="19"/>
      <c r="AU6" s="19"/>
      <c r="AV6" s="19"/>
      <c r="AW6" s="19"/>
      <c r="AX6" s="19"/>
      <c r="AY6" s="19"/>
      <c r="AZ6" s="19"/>
      <c r="BA6" s="19"/>
      <c r="BB6" s="19"/>
      <c r="BC6" s="19"/>
      <c r="BD6" s="20"/>
      <c r="BE6" s="20"/>
      <c r="BF6" s="20"/>
      <c r="BG6" s="20"/>
      <c r="BH6" s="19"/>
      <c r="BI6" s="19"/>
      <c r="BJ6" s="19"/>
      <c r="BK6" s="19"/>
      <c r="BL6" s="20"/>
      <c r="BM6" s="19"/>
    </row>
    <row r="7" spans="1:65" ht="14.5" customHeight="1">
      <c r="A7" s="123" t="s">
        <v>1</v>
      </c>
      <c r="B7" s="124"/>
      <c r="C7" s="17" t="s">
        <v>2</v>
      </c>
      <c r="D7" s="22" t="s">
        <v>3</v>
      </c>
      <c r="E7" s="22" t="s">
        <v>4</v>
      </c>
      <c r="F7" s="22" t="s">
        <v>5</v>
      </c>
      <c r="G7" s="22" t="s">
        <v>6</v>
      </c>
      <c r="H7" s="21" t="s">
        <v>7</v>
      </c>
      <c r="I7" s="22" t="s">
        <v>8</v>
      </c>
      <c r="J7" s="22" t="s">
        <v>9</v>
      </c>
      <c r="K7" s="22" t="s">
        <v>10</v>
      </c>
      <c r="L7" s="22" t="s">
        <v>11</v>
      </c>
      <c r="M7" s="16" t="s">
        <v>12</v>
      </c>
      <c r="N7" s="22" t="s">
        <v>13</v>
      </c>
      <c r="O7" s="22" t="s">
        <v>14</v>
      </c>
      <c r="P7" s="22" t="s">
        <v>15</v>
      </c>
      <c r="Q7" s="22" t="s">
        <v>16</v>
      </c>
      <c r="R7" s="15">
        <v>2013</v>
      </c>
      <c r="S7" s="22" t="s">
        <v>17</v>
      </c>
      <c r="T7" s="22" t="s">
        <v>18</v>
      </c>
      <c r="U7" s="22" t="s">
        <v>19</v>
      </c>
      <c r="V7" s="22" t="s">
        <v>20</v>
      </c>
      <c r="W7" s="15">
        <v>2014</v>
      </c>
      <c r="X7" s="22" t="s">
        <v>21</v>
      </c>
      <c r="Y7" s="22" t="s">
        <v>22</v>
      </c>
      <c r="Z7" s="22" t="s">
        <v>23</v>
      </c>
      <c r="AA7" s="22" t="s">
        <v>24</v>
      </c>
      <c r="AB7" s="15">
        <v>2015</v>
      </c>
      <c r="AC7" s="22" t="s">
        <v>158</v>
      </c>
      <c r="AD7" s="22" t="s">
        <v>163</v>
      </c>
      <c r="AE7" s="22" t="s">
        <v>164</v>
      </c>
      <c r="AF7" s="22" t="s">
        <v>166</v>
      </c>
      <c r="AG7" s="15">
        <v>2016</v>
      </c>
      <c r="AH7" s="22" t="s">
        <v>167</v>
      </c>
      <c r="AI7" s="22" t="s">
        <v>169</v>
      </c>
      <c r="AJ7" s="22" t="s">
        <v>171</v>
      </c>
      <c r="AK7" s="22" t="s">
        <v>172</v>
      </c>
      <c r="AL7" s="15">
        <v>2017</v>
      </c>
      <c r="AM7" s="22" t="s">
        <v>175</v>
      </c>
      <c r="AN7" s="22" t="s">
        <v>176</v>
      </c>
      <c r="AO7" s="22" t="s">
        <v>177</v>
      </c>
      <c r="AP7" s="22" t="s">
        <v>178</v>
      </c>
      <c r="AQ7" s="15">
        <v>2018</v>
      </c>
      <c r="AS7" s="22" t="s">
        <v>175</v>
      </c>
      <c r="AT7" s="22" t="s">
        <v>176</v>
      </c>
      <c r="AU7" s="22" t="s">
        <v>177</v>
      </c>
      <c r="AV7" s="22" t="s">
        <v>178</v>
      </c>
      <c r="AW7" s="15">
        <v>2018</v>
      </c>
      <c r="AX7" s="22" t="s">
        <v>180</v>
      </c>
      <c r="AY7" s="22" t="s">
        <v>182</v>
      </c>
      <c r="AZ7" s="22" t="s">
        <v>185</v>
      </c>
      <c r="BA7" s="22" t="s">
        <v>186</v>
      </c>
      <c r="BB7" s="15">
        <v>2019</v>
      </c>
      <c r="BC7" s="22" t="s">
        <v>187</v>
      </c>
      <c r="BD7" s="14" t="s">
        <v>188</v>
      </c>
      <c r="BE7" s="14" t="s">
        <v>190</v>
      </c>
      <c r="BF7" s="14" t="s">
        <v>191</v>
      </c>
      <c r="BG7" s="13">
        <v>2020</v>
      </c>
      <c r="BH7" s="22" t="s">
        <v>194</v>
      </c>
      <c r="BI7" s="22" t="s">
        <v>195</v>
      </c>
      <c r="BJ7" s="22" t="s">
        <v>196</v>
      </c>
      <c r="BK7" s="22" t="s">
        <v>197</v>
      </c>
      <c r="BL7" s="13">
        <v>2021</v>
      </c>
      <c r="BM7" s="22" t="s">
        <v>198</v>
      </c>
    </row>
    <row r="8" spans="1:65">
      <c r="B8" s="12" t="s">
        <v>25</v>
      </c>
      <c r="C8" s="11"/>
      <c r="D8" s="10"/>
      <c r="E8" s="10"/>
      <c r="F8" s="10"/>
      <c r="G8" s="10"/>
      <c r="H8" s="9"/>
      <c r="I8" s="10"/>
      <c r="J8" s="10"/>
      <c r="K8" s="10"/>
      <c r="L8" s="10"/>
      <c r="M8" s="10"/>
      <c r="N8" s="10"/>
      <c r="O8" s="10"/>
      <c r="P8" s="10"/>
      <c r="Q8" s="10"/>
      <c r="R8" s="8"/>
      <c r="S8" s="10"/>
      <c r="T8" s="10"/>
      <c r="U8" s="10"/>
      <c r="V8" s="10"/>
      <c r="W8" s="8"/>
      <c r="X8" s="10"/>
      <c r="Y8" s="10"/>
      <c r="Z8" s="10"/>
      <c r="AA8" s="10"/>
      <c r="AB8" s="8"/>
      <c r="AC8" s="10"/>
      <c r="AD8" s="10"/>
      <c r="AE8" s="10"/>
      <c r="AF8" s="10"/>
      <c r="AG8" s="8"/>
      <c r="AH8" s="10"/>
      <c r="AI8" s="10"/>
      <c r="AJ8" s="10"/>
      <c r="AK8" s="10"/>
      <c r="AL8" s="8"/>
      <c r="AM8" s="8"/>
      <c r="AN8" s="8"/>
      <c r="AO8" s="8"/>
      <c r="AP8" s="8"/>
      <c r="AQ8" s="8"/>
      <c r="AS8" s="8"/>
      <c r="AT8" s="8"/>
      <c r="AU8" s="8"/>
      <c r="AV8" s="8"/>
      <c r="AW8" s="8"/>
      <c r="AX8" s="8"/>
      <c r="AY8" s="8"/>
      <c r="AZ8" s="8"/>
      <c r="BA8" s="8"/>
      <c r="BB8" s="8"/>
      <c r="BC8" s="8"/>
      <c r="BD8" s="7"/>
      <c r="BE8" s="7"/>
      <c r="BF8" s="7"/>
      <c r="BG8" s="7"/>
      <c r="BH8" s="8"/>
      <c r="BI8" s="8"/>
      <c r="BJ8" s="8"/>
      <c r="BK8" s="8"/>
      <c r="BL8" s="7"/>
      <c r="BM8" s="8"/>
    </row>
    <row r="9" spans="1:65">
      <c r="B9" s="6" t="s">
        <v>26</v>
      </c>
      <c r="C9" s="23" t="s">
        <v>27</v>
      </c>
      <c r="D9" s="5">
        <v>2604195</v>
      </c>
      <c r="E9" s="5">
        <v>2584848</v>
      </c>
      <c r="F9" s="5">
        <v>2887061</v>
      </c>
      <c r="G9" s="5">
        <v>2884564</v>
      </c>
      <c r="H9" s="5">
        <v>10960668</v>
      </c>
      <c r="I9" s="5">
        <v>2792278</v>
      </c>
      <c r="J9" s="5">
        <v>2554638</v>
      </c>
      <c r="K9" s="5">
        <v>2811233</v>
      </c>
      <c r="L9" s="5">
        <v>2858827</v>
      </c>
      <c r="M9" s="5">
        <v>11016976</v>
      </c>
      <c r="N9" s="5">
        <v>2871378</v>
      </c>
      <c r="O9" s="5">
        <v>2520129</v>
      </c>
      <c r="P9" s="5">
        <v>2833605</v>
      </c>
      <c r="Q9" s="5">
        <v>2836446</v>
      </c>
      <c r="R9" s="5">
        <v>11061557</v>
      </c>
      <c r="S9" s="5">
        <v>2688611</v>
      </c>
      <c r="T9" s="5">
        <v>2527960</v>
      </c>
      <c r="U9" s="5">
        <v>2637086</v>
      </c>
      <c r="V9" s="5">
        <v>2526465</v>
      </c>
      <c r="W9" s="5">
        <v>10380122</v>
      </c>
      <c r="X9" s="5">
        <v>2343527</v>
      </c>
      <c r="Y9" s="5">
        <v>1977161</v>
      </c>
      <c r="Z9" s="5">
        <v>2113683</v>
      </c>
      <c r="AA9" s="5">
        <v>1976243</v>
      </c>
      <c r="AB9" s="5">
        <v>8410614</v>
      </c>
      <c r="AC9" s="5">
        <v>1958289.814400204</v>
      </c>
      <c r="AD9" s="5">
        <v>1706714</v>
      </c>
      <c r="AE9" s="5">
        <v>2100307</v>
      </c>
      <c r="AF9" s="5">
        <v>2112404</v>
      </c>
      <c r="AG9" s="5">
        <f>SUM(AC9:AF9)</f>
        <v>7877714.8144002035</v>
      </c>
      <c r="AH9" s="5">
        <v>2106161</v>
      </c>
      <c r="AI9" s="5">
        <v>1888311</v>
      </c>
      <c r="AJ9" s="5">
        <v>2225427</v>
      </c>
      <c r="AK9" s="5">
        <v>2274578</v>
      </c>
      <c r="AL9" s="5">
        <f>SUM(AH9:AK9)</f>
        <v>8494477</v>
      </c>
      <c r="AM9" s="5">
        <v>2318015</v>
      </c>
      <c r="AN9" s="5">
        <v>1956555</v>
      </c>
      <c r="AO9" s="5">
        <v>2107168</v>
      </c>
      <c r="AP9" s="5">
        <v>2327250</v>
      </c>
      <c r="AQ9" s="5">
        <f>SUM(AM9:AP9)</f>
        <v>8708988</v>
      </c>
      <c r="AS9" s="5">
        <v>2318015</v>
      </c>
      <c r="AT9" s="5">
        <v>1956555</v>
      </c>
      <c r="AU9" s="5">
        <v>2107168</v>
      </c>
      <c r="AV9" s="5">
        <v>2327250</v>
      </c>
      <c r="AW9" s="5">
        <f>SUM(AS9:AV9)</f>
        <v>8708988</v>
      </c>
      <c r="AX9" s="5">
        <v>2167982</v>
      </c>
      <c r="AY9" s="5">
        <v>2019675</v>
      </c>
      <c r="AZ9" s="5">
        <v>2340297</v>
      </c>
      <c r="BA9" s="5">
        <v>2477675</v>
      </c>
      <c r="BB9" s="5">
        <f>SUM(AX9:BA9)</f>
        <v>9005629</v>
      </c>
      <c r="BC9" s="5">
        <v>2013702</v>
      </c>
      <c r="BD9" s="4">
        <v>122947</v>
      </c>
      <c r="BE9" s="4">
        <v>121044</v>
      </c>
      <c r="BF9" s="30">
        <v>456081</v>
      </c>
      <c r="BG9" s="4">
        <f>SUM(BC9:BF9)</f>
        <v>2713774</v>
      </c>
      <c r="BH9" s="5">
        <v>496978.81978045794</v>
      </c>
      <c r="BI9" s="5">
        <v>455690.99519655143</v>
      </c>
      <c r="BJ9" s="5">
        <v>914582</v>
      </c>
      <c r="BK9" s="5">
        <v>1475128.7571807359</v>
      </c>
      <c r="BL9" s="4">
        <f>SUM(BH9:BK9)</f>
        <v>3342380.5721577452</v>
      </c>
      <c r="BM9" s="5">
        <v>1486238.7543948407</v>
      </c>
    </row>
    <row r="10" spans="1:65">
      <c r="B10" s="6" t="s">
        <v>28</v>
      </c>
      <c r="C10" s="23" t="s">
        <v>27</v>
      </c>
      <c r="D10" s="5">
        <v>451417.77221987874</v>
      </c>
      <c r="E10" s="5">
        <v>537986.9782501678</v>
      </c>
      <c r="F10" s="5">
        <v>523091</v>
      </c>
      <c r="G10" s="5">
        <v>555121.05540287704</v>
      </c>
      <c r="H10" s="5">
        <v>2067616.8058729235</v>
      </c>
      <c r="I10" s="5">
        <v>475606</v>
      </c>
      <c r="J10" s="5">
        <v>478244</v>
      </c>
      <c r="K10" s="5">
        <v>448014</v>
      </c>
      <c r="L10" s="5">
        <v>537886</v>
      </c>
      <c r="M10" s="5">
        <v>1939751</v>
      </c>
      <c r="N10" s="5">
        <v>460395</v>
      </c>
      <c r="O10" s="5">
        <v>486527</v>
      </c>
      <c r="P10" s="5">
        <v>436362</v>
      </c>
      <c r="Q10" s="5">
        <v>479696</v>
      </c>
      <c r="R10" s="5">
        <v>1862980</v>
      </c>
      <c r="S10" s="5">
        <v>420709</v>
      </c>
      <c r="T10" s="5">
        <v>424934</v>
      </c>
      <c r="U10" s="5">
        <v>410486</v>
      </c>
      <c r="V10" s="5">
        <v>457249</v>
      </c>
      <c r="W10" s="5">
        <v>1713379</v>
      </c>
      <c r="X10" s="5">
        <v>350322</v>
      </c>
      <c r="Y10" s="5">
        <v>334445</v>
      </c>
      <c r="Z10" s="5">
        <v>309781</v>
      </c>
      <c r="AA10" s="5">
        <v>334883</v>
      </c>
      <c r="AB10" s="5">
        <v>1329431</v>
      </c>
      <c r="AC10" s="5">
        <v>275967</v>
      </c>
      <c r="AD10" s="5">
        <v>260010</v>
      </c>
      <c r="AE10" s="5">
        <v>265594</v>
      </c>
      <c r="AF10" s="5">
        <v>309054</v>
      </c>
      <c r="AG10" s="5">
        <f>SUM(AC10:AF10)</f>
        <v>1110625</v>
      </c>
      <c r="AH10" s="5">
        <v>253746</v>
      </c>
      <c r="AI10" s="5">
        <v>256511</v>
      </c>
      <c r="AJ10" s="5">
        <v>272153</v>
      </c>
      <c r="AK10" s="5">
        <v>337020</v>
      </c>
      <c r="AL10" s="5">
        <f>SUM(AH10:AK10)</f>
        <v>1119430</v>
      </c>
      <c r="AM10" s="5">
        <v>295820</v>
      </c>
      <c r="AN10" s="5">
        <v>299703</v>
      </c>
      <c r="AO10" s="5">
        <v>278883</v>
      </c>
      <c r="AP10" s="5">
        <v>312062</v>
      </c>
      <c r="AQ10" s="5">
        <f>SUM(AM10:AP10)</f>
        <v>1186468</v>
      </c>
      <c r="AS10" s="5">
        <v>295820</v>
      </c>
      <c r="AT10" s="5">
        <v>299703</v>
      </c>
      <c r="AU10" s="5">
        <v>278883</v>
      </c>
      <c r="AV10" s="5">
        <v>312062</v>
      </c>
      <c r="AW10" s="5">
        <f>SUM(AS10:AV10)</f>
        <v>1186468</v>
      </c>
      <c r="AX10" s="5">
        <v>263496</v>
      </c>
      <c r="AY10" s="5">
        <v>269261</v>
      </c>
      <c r="AZ10" s="5">
        <v>251691</v>
      </c>
      <c r="BA10" s="5">
        <v>279986</v>
      </c>
      <c r="BB10" s="5">
        <f>SUM(AX10:BA10)</f>
        <v>1064434</v>
      </c>
      <c r="BC10" s="5">
        <v>252389</v>
      </c>
      <c r="BD10" s="4">
        <v>318727</v>
      </c>
      <c r="BE10" s="4">
        <v>283956</v>
      </c>
      <c r="BF10" s="30">
        <v>354821</v>
      </c>
      <c r="BG10" s="4">
        <f>SUM(BC10:BF10)</f>
        <v>1209893</v>
      </c>
      <c r="BH10" s="5">
        <v>345221.35335000401</v>
      </c>
      <c r="BI10" s="5">
        <v>370162.23400786344</v>
      </c>
      <c r="BJ10" s="5">
        <v>361437</v>
      </c>
      <c r="BK10" s="5">
        <v>464814</v>
      </c>
      <c r="BL10" s="4">
        <f>SUM(BH10:BK10)</f>
        <v>1541634.5873578675</v>
      </c>
      <c r="BM10" s="5">
        <v>430698.05440235202</v>
      </c>
    </row>
    <row r="11" spans="1:65">
      <c r="B11" s="6" t="s">
        <v>29</v>
      </c>
      <c r="C11" s="23" t="s">
        <v>27</v>
      </c>
      <c r="D11" s="5">
        <v>94608</v>
      </c>
      <c r="E11" s="5">
        <v>76037</v>
      </c>
      <c r="F11" s="5">
        <v>66686</v>
      </c>
      <c r="G11" s="5">
        <v>45684</v>
      </c>
      <c r="H11" s="5">
        <v>283015</v>
      </c>
      <c r="I11" s="5">
        <v>55688</v>
      </c>
      <c r="J11" s="5">
        <v>56149</v>
      </c>
      <c r="K11" s="5">
        <v>79736</v>
      </c>
      <c r="L11" s="5">
        <v>73792</v>
      </c>
      <c r="M11" s="5">
        <v>265365</v>
      </c>
      <c r="N11" s="5">
        <v>77196</v>
      </c>
      <c r="O11" s="5">
        <v>92255</v>
      </c>
      <c r="P11" s="5">
        <v>90711</v>
      </c>
      <c r="Q11" s="5">
        <v>81404</v>
      </c>
      <c r="R11" s="5">
        <v>341565</v>
      </c>
      <c r="S11" s="5">
        <v>68114</v>
      </c>
      <c r="T11" s="5">
        <v>94834</v>
      </c>
      <c r="U11" s="5">
        <v>93728</v>
      </c>
      <c r="V11" s="5">
        <v>120969</v>
      </c>
      <c r="W11" s="5">
        <v>377645</v>
      </c>
      <c r="X11" s="5">
        <v>97293</v>
      </c>
      <c r="Y11" s="5">
        <v>101248</v>
      </c>
      <c r="Z11" s="5">
        <v>91358</v>
      </c>
      <c r="AA11" s="5">
        <v>95882</v>
      </c>
      <c r="AB11" s="5">
        <v>385781</v>
      </c>
      <c r="AC11" s="5">
        <v>93359.758421625753</v>
      </c>
      <c r="AD11" s="5">
        <v>143909</v>
      </c>
      <c r="AE11" s="5">
        <v>153625</v>
      </c>
      <c r="AF11" s="5">
        <v>147854</v>
      </c>
      <c r="AG11" s="5">
        <f>SUM(AC11:AF11)</f>
        <v>538747.75842162571</v>
      </c>
      <c r="AH11" s="5">
        <v>117542</v>
      </c>
      <c r="AI11" s="5">
        <v>128912</v>
      </c>
      <c r="AJ11" s="5">
        <v>147454</v>
      </c>
      <c r="AK11" s="5">
        <v>155981</v>
      </c>
      <c r="AL11" s="5">
        <f>SUM(AH11:AK11)</f>
        <v>549889</v>
      </c>
      <c r="AM11" s="5">
        <v>116701</v>
      </c>
      <c r="AN11" s="5">
        <v>101096</v>
      </c>
      <c r="AO11" s="5">
        <v>105930</v>
      </c>
      <c r="AP11" s="5">
        <v>149031</v>
      </c>
      <c r="AQ11" s="5">
        <f>SUM(AM11:AP11)</f>
        <v>472758</v>
      </c>
      <c r="AS11" s="5">
        <v>116701</v>
      </c>
      <c r="AT11" s="5">
        <v>101096</v>
      </c>
      <c r="AU11" s="5">
        <v>105930</v>
      </c>
      <c r="AV11" s="5">
        <v>149031</v>
      </c>
      <c r="AW11" s="5">
        <f>SUM(AS11:AV11)</f>
        <v>472758</v>
      </c>
      <c r="AX11" s="5">
        <v>93790</v>
      </c>
      <c r="AY11" s="5">
        <v>81021</v>
      </c>
      <c r="AZ11" s="5">
        <v>73112</v>
      </c>
      <c r="BA11" s="5">
        <v>112941</v>
      </c>
      <c r="BB11" s="5">
        <f>SUM(AX11:BA11)</f>
        <v>360864</v>
      </c>
      <c r="BC11" s="5">
        <v>86234</v>
      </c>
      <c r="BD11" s="4">
        <v>130210</v>
      </c>
      <c r="BE11" s="4">
        <v>107932</v>
      </c>
      <c r="BF11" s="30">
        <v>86626</v>
      </c>
      <c r="BG11" s="4">
        <f>SUM(BC11:BF11)</f>
        <v>411002</v>
      </c>
      <c r="BH11" s="5">
        <v>70964.002465515587</v>
      </c>
      <c r="BI11" s="5">
        <v>62851.159071563241</v>
      </c>
      <c r="BJ11" s="5">
        <v>37602</v>
      </c>
      <c r="BK11" s="5">
        <v>55914</v>
      </c>
      <c r="BL11" s="4">
        <f>SUM(BH11:BK11)</f>
        <v>227331.16153707882</v>
      </c>
      <c r="BM11" s="5">
        <v>42093.9291469936</v>
      </c>
    </row>
    <row r="12" spans="1:65">
      <c r="B12" s="3" t="s">
        <v>30</v>
      </c>
      <c r="C12" s="2" t="s">
        <v>27</v>
      </c>
      <c r="D12" s="1">
        <v>3150220.7722198786</v>
      </c>
      <c r="E12" s="1">
        <v>3198871.9782501678</v>
      </c>
      <c r="F12" s="1">
        <v>3476838</v>
      </c>
      <c r="G12" s="1">
        <v>3485369.0554028768</v>
      </c>
      <c r="H12" s="1">
        <v>13311299.805872923</v>
      </c>
      <c r="I12" s="1">
        <v>3323572</v>
      </c>
      <c r="J12" s="1">
        <v>3089031</v>
      </c>
      <c r="K12" s="1">
        <v>3338983</v>
      </c>
      <c r="L12" s="1">
        <v>3470505</v>
      </c>
      <c r="M12" s="1">
        <v>13222092</v>
      </c>
      <c r="N12" s="1">
        <v>3408969</v>
      </c>
      <c r="O12" s="1">
        <v>3098911</v>
      </c>
      <c r="P12" s="1">
        <v>3360678</v>
      </c>
      <c r="Q12" s="1">
        <v>3397546</v>
      </c>
      <c r="R12" s="1">
        <v>13266102</v>
      </c>
      <c r="S12" s="1">
        <v>3177435</v>
      </c>
      <c r="T12" s="1">
        <v>3047728</v>
      </c>
      <c r="U12" s="1">
        <v>3141300</v>
      </c>
      <c r="V12" s="1">
        <v>3104683</v>
      </c>
      <c r="W12" s="1">
        <v>12471146</v>
      </c>
      <c r="X12" s="1">
        <v>2791142</v>
      </c>
      <c r="Y12" s="1">
        <v>2412854</v>
      </c>
      <c r="Z12" s="1">
        <v>2514822</v>
      </c>
      <c r="AA12" s="1">
        <v>2407008</v>
      </c>
      <c r="AB12" s="1">
        <v>10125826</v>
      </c>
      <c r="AC12" s="1">
        <f t="shared" ref="AC12:AL12" si="0">SUM(AC9:AC11)</f>
        <v>2327616.5728218299</v>
      </c>
      <c r="AD12" s="1">
        <f t="shared" si="0"/>
        <v>2110633</v>
      </c>
      <c r="AE12" s="1">
        <f t="shared" si="0"/>
        <v>2519526</v>
      </c>
      <c r="AF12" s="1">
        <f t="shared" si="0"/>
        <v>2569312</v>
      </c>
      <c r="AG12" s="1">
        <f t="shared" si="0"/>
        <v>9527087.5728218295</v>
      </c>
      <c r="AH12" s="1">
        <f t="shared" si="0"/>
        <v>2477449</v>
      </c>
      <c r="AI12" s="1">
        <f t="shared" si="0"/>
        <v>2273734</v>
      </c>
      <c r="AJ12" s="1">
        <f t="shared" si="0"/>
        <v>2645034</v>
      </c>
      <c r="AK12" s="1">
        <f t="shared" si="0"/>
        <v>2767579</v>
      </c>
      <c r="AL12" s="1">
        <f t="shared" si="0"/>
        <v>10163796</v>
      </c>
      <c r="AM12" s="1">
        <f>SUM(AM9:AM11)</f>
        <v>2730536</v>
      </c>
      <c r="AN12" s="1">
        <f t="shared" ref="AN12:AQ12" si="1">SUM(AN9:AN11)</f>
        <v>2357354</v>
      </c>
      <c r="AO12" s="1">
        <f t="shared" si="1"/>
        <v>2491981</v>
      </c>
      <c r="AP12" s="1">
        <f t="shared" si="1"/>
        <v>2788343</v>
      </c>
      <c r="AQ12" s="1">
        <f t="shared" si="1"/>
        <v>10368214</v>
      </c>
      <c r="AS12" s="1">
        <f>SUM(AS9:AS11)</f>
        <v>2730536</v>
      </c>
      <c r="AT12" s="1">
        <f t="shared" ref="AT12:AY12" si="2">SUM(AT9:AT11)</f>
        <v>2357354</v>
      </c>
      <c r="AU12" s="1">
        <f t="shared" si="2"/>
        <v>2491981</v>
      </c>
      <c r="AV12" s="1">
        <f t="shared" si="2"/>
        <v>2788343</v>
      </c>
      <c r="AW12" s="1">
        <f t="shared" si="2"/>
        <v>10368214</v>
      </c>
      <c r="AX12" s="1">
        <f t="shared" si="2"/>
        <v>2525268</v>
      </c>
      <c r="AY12" s="1">
        <f t="shared" si="2"/>
        <v>2369957</v>
      </c>
      <c r="AZ12" s="1">
        <v>2665100</v>
      </c>
      <c r="BA12" s="1">
        <f>+SUM(BA9:BA11)</f>
        <v>2870602</v>
      </c>
      <c r="BB12" s="1">
        <f t="shared" ref="BB12:BC12" si="3">SUM(BB9:BB11)</f>
        <v>10430927</v>
      </c>
      <c r="BC12" s="1">
        <f t="shared" si="3"/>
        <v>2352325</v>
      </c>
      <c r="BD12" s="31">
        <f>SUM(BD9:BD11)</f>
        <v>571884</v>
      </c>
      <c r="BE12" s="31">
        <f>SUM(BE9:BE11)</f>
        <v>512932</v>
      </c>
      <c r="BF12" s="31">
        <f>+SUM(BF9:BF11)</f>
        <v>897528</v>
      </c>
      <c r="BG12" s="31">
        <f>SUM(BG9:BG11)</f>
        <v>4334669</v>
      </c>
      <c r="BH12" s="1">
        <f t="shared" ref="BH12" si="4">SUM(BH9:BH11)</f>
        <v>913164.17559597758</v>
      </c>
      <c r="BI12" s="1">
        <f t="shared" ref="BI12:BJ12" si="5">SUM(BI9:BI11)</f>
        <v>888704.38827597816</v>
      </c>
      <c r="BJ12" s="1">
        <f t="shared" si="5"/>
        <v>1313621</v>
      </c>
      <c r="BK12" s="1">
        <f t="shared" ref="BK12" si="6">SUM(BK9:BK11)</f>
        <v>1995856.7571807359</v>
      </c>
      <c r="BL12" s="31">
        <f>SUM(BL9:BL11)</f>
        <v>5111346.3210526919</v>
      </c>
      <c r="BM12" s="1">
        <f t="shared" ref="BM12" si="7">SUM(BM9:BM11)</f>
        <v>1959030.7379441864</v>
      </c>
    </row>
    <row r="13" spans="1:65" ht="14.5">
      <c r="B13" s="19" t="s">
        <v>31</v>
      </c>
      <c r="C13" s="23"/>
      <c r="D13" s="5"/>
      <c r="E13" s="5"/>
      <c r="F13" s="5"/>
      <c r="G13" s="5"/>
      <c r="H13" s="5"/>
      <c r="I13" s="5"/>
      <c r="J13" s="5"/>
      <c r="K13" s="5"/>
      <c r="L13" s="5"/>
      <c r="M13" s="5"/>
      <c r="N13" s="5"/>
      <c r="O13" s="5"/>
      <c r="P13" s="5"/>
      <c r="Q13" s="5"/>
      <c r="R13" s="5"/>
      <c r="S13" s="32"/>
      <c r="T13" s="32"/>
      <c r="U13" s="32"/>
      <c r="V13" s="32"/>
      <c r="W13" s="5"/>
      <c r="X13" s="32"/>
      <c r="Y13" s="32"/>
      <c r="Z13" s="32"/>
      <c r="AA13" s="32"/>
      <c r="AB13" s="5"/>
      <c r="AC13" s="32"/>
      <c r="AD13" s="32"/>
      <c r="AE13" s="32"/>
      <c r="AF13" s="32"/>
      <c r="AG13" s="5"/>
      <c r="AH13" s="32"/>
      <c r="AI13" s="32"/>
      <c r="AJ13" s="32"/>
      <c r="AK13" s="32"/>
      <c r="AL13" s="5"/>
      <c r="AM13" s="5"/>
      <c r="AN13" s="5"/>
      <c r="AO13" s="5"/>
      <c r="AP13" s="5"/>
      <c r="AQ13" s="5"/>
      <c r="AS13" s="5"/>
      <c r="AT13" s="5"/>
      <c r="AU13" s="5"/>
      <c r="AV13" s="5"/>
      <c r="AW13" s="5"/>
      <c r="AX13" s="5"/>
      <c r="AY13" s="5"/>
      <c r="AZ13" s="5"/>
      <c r="BA13" s="5"/>
      <c r="BB13" s="5"/>
      <c r="BC13" s="5"/>
      <c r="BD13" s="4"/>
      <c r="BE13" s="4"/>
      <c r="BF13" s="4"/>
      <c r="BG13" s="4"/>
      <c r="BH13" s="5"/>
      <c r="BI13" s="5"/>
      <c r="BJ13" s="5"/>
      <c r="BK13" s="5"/>
      <c r="BL13" s="4"/>
      <c r="BM13" s="5"/>
    </row>
    <row r="14" spans="1:65">
      <c r="B14" s="33" t="s">
        <v>32</v>
      </c>
      <c r="C14" s="34"/>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S14" s="35"/>
      <c r="AT14" s="35"/>
      <c r="AU14" s="35"/>
      <c r="AV14" s="35"/>
      <c r="AW14" s="35"/>
      <c r="AX14" s="35"/>
      <c r="AY14" s="35"/>
      <c r="AZ14" s="35"/>
      <c r="BA14" s="35"/>
      <c r="BB14" s="35"/>
      <c r="BC14" s="35"/>
      <c r="BD14" s="36"/>
      <c r="BE14" s="36"/>
      <c r="BF14" s="36"/>
      <c r="BG14" s="36"/>
      <c r="BH14" s="35"/>
      <c r="BI14" s="35"/>
      <c r="BJ14" s="35"/>
      <c r="BK14" s="35"/>
      <c r="BL14" s="36"/>
      <c r="BM14" s="35"/>
    </row>
    <row r="15" spans="1:65">
      <c r="B15" s="6" t="s">
        <v>33</v>
      </c>
      <c r="C15" s="23" t="s">
        <v>27</v>
      </c>
      <c r="D15" s="5">
        <v>-613968</v>
      </c>
      <c r="E15" s="5">
        <v>-646361</v>
      </c>
      <c r="F15" s="5">
        <v>-644835</v>
      </c>
      <c r="G15" s="5">
        <v>-603250</v>
      </c>
      <c r="H15" s="5">
        <v>-2508414</v>
      </c>
      <c r="I15" s="5">
        <v>-667711</v>
      </c>
      <c r="J15" s="5">
        <v>-638874</v>
      </c>
      <c r="K15" s="5">
        <v>-648097</v>
      </c>
      <c r="L15" s="5">
        <v>-641637</v>
      </c>
      <c r="M15" s="5">
        <v>-2596320</v>
      </c>
      <c r="N15" s="5">
        <v>-617370</v>
      </c>
      <c r="O15" s="5">
        <v>-639973</v>
      </c>
      <c r="P15" s="5">
        <v>-624991</v>
      </c>
      <c r="Q15" s="5">
        <v>-610434</v>
      </c>
      <c r="R15" s="5">
        <v>-2492769</v>
      </c>
      <c r="S15" s="5">
        <v>-599767</v>
      </c>
      <c r="T15" s="5">
        <v>-616565</v>
      </c>
      <c r="U15" s="5">
        <v>-607417</v>
      </c>
      <c r="V15" s="5">
        <v>-526352</v>
      </c>
      <c r="W15" s="5">
        <v>-2350102</v>
      </c>
      <c r="X15" s="5">
        <v>-575689</v>
      </c>
      <c r="Y15" s="5">
        <v>-528160</v>
      </c>
      <c r="Z15" s="5">
        <v>-507351</v>
      </c>
      <c r="AA15" s="5">
        <v>-461605</v>
      </c>
      <c r="AB15" s="5">
        <v>-2072805</v>
      </c>
      <c r="AC15" s="5">
        <v>-488715</v>
      </c>
      <c r="AD15" s="5">
        <v>-446407</v>
      </c>
      <c r="AE15" s="5">
        <v>-519485</v>
      </c>
      <c r="AF15" s="5">
        <v>-496525</v>
      </c>
      <c r="AG15" s="5">
        <f t="shared" ref="AG15:AG23" si="8">SUM(AC15:AF15)</f>
        <v>-1951132</v>
      </c>
      <c r="AH15" s="5">
        <v>-525218</v>
      </c>
      <c r="AI15" s="5">
        <v>-452642</v>
      </c>
      <c r="AJ15" s="5">
        <v>-525991</v>
      </c>
      <c r="AK15" s="5">
        <v>-519783</v>
      </c>
      <c r="AL15" s="5">
        <f t="shared" ref="AL15:AL23" si="9">SUM(AH15:AK15)</f>
        <v>-2023634</v>
      </c>
      <c r="AM15" s="5">
        <v>-514543</v>
      </c>
      <c r="AN15" s="5">
        <v>-435743</v>
      </c>
      <c r="AO15" s="5">
        <v>-403345</v>
      </c>
      <c r="AP15" s="5">
        <v>-466338</v>
      </c>
      <c r="AQ15" s="5">
        <f>SUM(AM15:AP15)</f>
        <v>-1819969</v>
      </c>
      <c r="AS15" s="5">
        <v>-514543</v>
      </c>
      <c r="AT15" s="5">
        <v>-435743</v>
      </c>
      <c r="AU15" s="5">
        <v>-403345</v>
      </c>
      <c r="AV15" s="5">
        <v>-466338</v>
      </c>
      <c r="AW15" s="5">
        <f>SUM(AS15:AV15)</f>
        <v>-1819969</v>
      </c>
      <c r="AX15" s="5">
        <v>-476012</v>
      </c>
      <c r="AY15" s="5">
        <v>-432241</v>
      </c>
      <c r="AZ15" s="5">
        <v>-446772</v>
      </c>
      <c r="BA15" s="5">
        <v>-439737</v>
      </c>
      <c r="BB15" s="5">
        <f>SUM(AX15:BA15)</f>
        <v>-1794762</v>
      </c>
      <c r="BC15" s="5">
        <v>-406115</v>
      </c>
      <c r="BD15" s="4">
        <v>-174051</v>
      </c>
      <c r="BE15" s="4">
        <v>-196137</v>
      </c>
      <c r="BF15" s="4">
        <v>-185757</v>
      </c>
      <c r="BG15" s="4">
        <f>SUM(BC15:BF15)</f>
        <v>-962060</v>
      </c>
      <c r="BH15" s="5">
        <v>-234308.82328615501</v>
      </c>
      <c r="BI15" s="5">
        <v>-232142</v>
      </c>
      <c r="BJ15" s="5">
        <v>-252445</v>
      </c>
      <c r="BK15" s="5">
        <v>-323004</v>
      </c>
      <c r="BL15" s="4">
        <f>SUM(BH15:BK15)</f>
        <v>-1041899.823286155</v>
      </c>
      <c r="BM15" s="5">
        <v>-284253</v>
      </c>
    </row>
    <row r="16" spans="1:65">
      <c r="B16" s="6" t="s">
        <v>34</v>
      </c>
      <c r="C16" s="23" t="s">
        <v>27</v>
      </c>
      <c r="D16" s="5">
        <v>-1024007</v>
      </c>
      <c r="E16" s="5">
        <v>-1110841</v>
      </c>
      <c r="F16" s="5">
        <v>-959380</v>
      </c>
      <c r="G16" s="5">
        <v>-1150589</v>
      </c>
      <c r="H16" s="5">
        <v>-4244817</v>
      </c>
      <c r="I16" s="5">
        <v>-1209300</v>
      </c>
      <c r="J16" s="5">
        <v>-1158205</v>
      </c>
      <c r="K16" s="5">
        <v>-1162100</v>
      </c>
      <c r="L16" s="5">
        <v>-1250684</v>
      </c>
      <c r="M16" s="5">
        <v>-4780289</v>
      </c>
      <c r="N16" s="5">
        <v>-1245155</v>
      </c>
      <c r="O16" s="5">
        <v>-1027596</v>
      </c>
      <c r="P16" s="5">
        <v>-1055800</v>
      </c>
      <c r="Q16" s="5">
        <v>-1085698</v>
      </c>
      <c r="R16" s="5">
        <v>-4414249</v>
      </c>
      <c r="S16" s="5">
        <v>-1080184</v>
      </c>
      <c r="T16" s="5">
        <v>-1027100</v>
      </c>
      <c r="U16" s="5">
        <v>-1047722</v>
      </c>
      <c r="V16" s="5">
        <v>-1012024</v>
      </c>
      <c r="W16" s="5">
        <v>-4167030</v>
      </c>
      <c r="X16" s="5">
        <v>-744064</v>
      </c>
      <c r="Y16" s="5">
        <v>-674972</v>
      </c>
      <c r="Z16" s="5">
        <v>-658840</v>
      </c>
      <c r="AA16" s="5">
        <v>-573190</v>
      </c>
      <c r="AB16" s="5">
        <v>-2651066</v>
      </c>
      <c r="AC16" s="5">
        <v>-461433</v>
      </c>
      <c r="AD16" s="5">
        <v>-468004</v>
      </c>
      <c r="AE16" s="5">
        <v>-570188</v>
      </c>
      <c r="AF16" s="5">
        <v>-557018</v>
      </c>
      <c r="AG16" s="5">
        <f t="shared" si="8"/>
        <v>-2056643</v>
      </c>
      <c r="AH16" s="5">
        <v>-595031</v>
      </c>
      <c r="AI16" s="5">
        <v>-510627</v>
      </c>
      <c r="AJ16" s="5">
        <v>-562248</v>
      </c>
      <c r="AK16" s="5">
        <v>-650909</v>
      </c>
      <c r="AL16" s="5">
        <f t="shared" si="9"/>
        <v>-2318815</v>
      </c>
      <c r="AM16" s="5">
        <v>-717854</v>
      </c>
      <c r="AN16" s="5">
        <v>-685557</v>
      </c>
      <c r="AO16" s="5">
        <v>-747263</v>
      </c>
      <c r="AP16" s="5">
        <v>-832354</v>
      </c>
      <c r="AQ16" s="5">
        <f t="shared" ref="AQ16:AQ23" si="10">SUM(AM16:AP16)</f>
        <v>-2983028</v>
      </c>
      <c r="AS16" s="5">
        <v>-717854</v>
      </c>
      <c r="AT16" s="5">
        <v>-685557</v>
      </c>
      <c r="AU16" s="5">
        <v>-747263</v>
      </c>
      <c r="AV16" s="5">
        <v>-832354</v>
      </c>
      <c r="AW16" s="5">
        <f t="shared" ref="AW16:AW23" si="11">SUM(AS16:AV16)</f>
        <v>-2983028</v>
      </c>
      <c r="AX16" s="5">
        <v>-746551</v>
      </c>
      <c r="AY16" s="5">
        <v>-721356</v>
      </c>
      <c r="AZ16" s="5">
        <v>-717320</v>
      </c>
      <c r="BA16" s="5">
        <v>-743781</v>
      </c>
      <c r="BB16" s="5">
        <f t="shared" ref="BB16:BB23" si="12">SUM(AX16:BA16)</f>
        <v>-2929008</v>
      </c>
      <c r="BC16" s="5">
        <v>-652362</v>
      </c>
      <c r="BD16" s="4">
        <v>-77134</v>
      </c>
      <c r="BE16" s="4">
        <v>-109674</v>
      </c>
      <c r="BF16" s="4">
        <v>-206173</v>
      </c>
      <c r="BG16" s="4">
        <f t="shared" ref="BG16:BG23" si="13">SUM(BC16:BF16)</f>
        <v>-1045343</v>
      </c>
      <c r="BH16" s="5">
        <v>-265602.54801462922</v>
      </c>
      <c r="BI16" s="5">
        <v>-267474</v>
      </c>
      <c r="BJ16" s="5">
        <v>-392745</v>
      </c>
      <c r="BK16" s="5">
        <v>-561955</v>
      </c>
      <c r="BL16" s="4">
        <f t="shared" ref="BL16:BL23" si="14">SUM(BH16:BK16)</f>
        <v>-1487776.5480146292</v>
      </c>
      <c r="BM16" s="5">
        <v>-750570</v>
      </c>
    </row>
    <row r="17" spans="2:65">
      <c r="B17" s="6" t="s">
        <v>35</v>
      </c>
      <c r="C17" s="23" t="s">
        <v>27</v>
      </c>
      <c r="D17" s="5">
        <v>-115937.77221987872</v>
      </c>
      <c r="E17" s="5">
        <v>-100236.97825016773</v>
      </c>
      <c r="F17" s="5">
        <v>-118756</v>
      </c>
      <c r="G17" s="5">
        <v>-127924.05540287701</v>
      </c>
      <c r="H17" s="5">
        <v>-462854.80587292346</v>
      </c>
      <c r="I17" s="5">
        <v>-115276</v>
      </c>
      <c r="J17" s="5">
        <v>-110276</v>
      </c>
      <c r="K17" s="5">
        <v>-108201</v>
      </c>
      <c r="L17" s="5">
        <v>-83372</v>
      </c>
      <c r="M17" s="5">
        <v>-417124</v>
      </c>
      <c r="N17" s="5">
        <v>-90189</v>
      </c>
      <c r="O17" s="5">
        <v>-89244</v>
      </c>
      <c r="P17" s="5">
        <v>-113547</v>
      </c>
      <c r="Q17" s="5">
        <v>-115692</v>
      </c>
      <c r="R17" s="5">
        <v>-408671</v>
      </c>
      <c r="S17" s="5">
        <v>-105540</v>
      </c>
      <c r="T17" s="5">
        <v>-103091</v>
      </c>
      <c r="U17" s="5">
        <v>-95680</v>
      </c>
      <c r="V17" s="5">
        <v>-61197</v>
      </c>
      <c r="W17" s="5">
        <v>-365508</v>
      </c>
      <c r="X17" s="5">
        <v>-82563</v>
      </c>
      <c r="Y17" s="5">
        <v>-71520</v>
      </c>
      <c r="Z17" s="5">
        <v>-81769</v>
      </c>
      <c r="AA17" s="5">
        <v>-66922</v>
      </c>
      <c r="AB17" s="5">
        <v>-302774</v>
      </c>
      <c r="AC17" s="5">
        <v>-66629</v>
      </c>
      <c r="AD17" s="5">
        <v>-60557</v>
      </c>
      <c r="AE17" s="5">
        <v>-67473</v>
      </c>
      <c r="AF17" s="5">
        <v>-74637</v>
      </c>
      <c r="AG17" s="5">
        <f t="shared" si="8"/>
        <v>-269296</v>
      </c>
      <c r="AH17" s="5">
        <v>-61692</v>
      </c>
      <c r="AI17" s="5">
        <v>-57503</v>
      </c>
      <c r="AJ17" s="5">
        <v>-83155</v>
      </c>
      <c r="AK17" s="5">
        <v>-50125</v>
      </c>
      <c r="AL17" s="5">
        <f t="shared" si="9"/>
        <v>-252475</v>
      </c>
      <c r="AM17" s="5">
        <v>-60120</v>
      </c>
      <c r="AN17" s="5">
        <v>-54116</v>
      </c>
      <c r="AO17" s="5">
        <v>-48954</v>
      </c>
      <c r="AP17" s="5">
        <v>-59317</v>
      </c>
      <c r="AQ17" s="5">
        <f t="shared" si="10"/>
        <v>-222507</v>
      </c>
      <c r="AS17" s="5">
        <v>-60120</v>
      </c>
      <c r="AT17" s="5">
        <v>-54116</v>
      </c>
      <c r="AU17" s="5">
        <v>-48954</v>
      </c>
      <c r="AV17" s="5">
        <v>-59317</v>
      </c>
      <c r="AW17" s="5">
        <f t="shared" si="11"/>
        <v>-222507</v>
      </c>
      <c r="AX17" s="5">
        <v>-54066</v>
      </c>
      <c r="AY17" s="5">
        <v>-52707</v>
      </c>
      <c r="AZ17" s="5">
        <v>-59800</v>
      </c>
      <c r="BA17" s="5">
        <v>-55311</v>
      </c>
      <c r="BB17" s="5">
        <f t="shared" si="12"/>
        <v>-221884</v>
      </c>
      <c r="BC17" s="5">
        <v>-56118</v>
      </c>
      <c r="BD17" s="4">
        <v>-5877</v>
      </c>
      <c r="BE17" s="4">
        <v>-10137</v>
      </c>
      <c r="BF17" s="4">
        <v>-19776</v>
      </c>
      <c r="BG17" s="4">
        <f t="shared" si="13"/>
        <v>-91908</v>
      </c>
      <c r="BH17" s="5">
        <v>-14953.96358665257</v>
      </c>
      <c r="BI17" s="5">
        <v>-15263</v>
      </c>
      <c r="BJ17" s="5">
        <v>-21986</v>
      </c>
      <c r="BK17" s="5">
        <v>-37005</v>
      </c>
      <c r="BL17" s="4">
        <f t="shared" si="14"/>
        <v>-89207.963586652564</v>
      </c>
      <c r="BM17" s="5">
        <v>-28559</v>
      </c>
    </row>
    <row r="18" spans="2:65">
      <c r="B18" s="6" t="s">
        <v>36</v>
      </c>
      <c r="C18" s="23" t="s">
        <v>27</v>
      </c>
      <c r="D18" s="5">
        <v>-270359</v>
      </c>
      <c r="E18" s="5">
        <v>-281244</v>
      </c>
      <c r="F18" s="5">
        <v>-285429</v>
      </c>
      <c r="G18" s="5">
        <v>-279013</v>
      </c>
      <c r="H18" s="5">
        <v>-1116045</v>
      </c>
      <c r="I18" s="5">
        <v>-277776</v>
      </c>
      <c r="J18" s="5">
        <v>-261716</v>
      </c>
      <c r="K18" s="5">
        <v>-271096</v>
      </c>
      <c r="L18" s="5">
        <v>-276436</v>
      </c>
      <c r="M18" s="5">
        <v>-1087024</v>
      </c>
      <c r="N18" s="5">
        <v>-290893</v>
      </c>
      <c r="O18" s="5">
        <v>-250944</v>
      </c>
      <c r="P18" s="5">
        <v>-249724</v>
      </c>
      <c r="Q18" s="5">
        <v>-250172</v>
      </c>
      <c r="R18" s="5">
        <v>-1041733</v>
      </c>
      <c r="S18" s="5">
        <v>-245590</v>
      </c>
      <c r="T18" s="5">
        <v>-247439</v>
      </c>
      <c r="U18" s="5">
        <v>-251231</v>
      </c>
      <c r="V18" s="5">
        <v>-247004</v>
      </c>
      <c r="W18" s="5">
        <v>-991264</v>
      </c>
      <c r="X18" s="5">
        <v>-237448</v>
      </c>
      <c r="Y18" s="5">
        <v>-235086</v>
      </c>
      <c r="Z18" s="5">
        <v>-233052</v>
      </c>
      <c r="AA18" s="5">
        <v>-228821</v>
      </c>
      <c r="AB18" s="5">
        <v>-934407</v>
      </c>
      <c r="AC18" s="5">
        <v>-239451</v>
      </c>
      <c r="AD18" s="5">
        <v>-230706</v>
      </c>
      <c r="AE18" s="5">
        <v>-243606</v>
      </c>
      <c r="AF18" s="5">
        <v>-246564</v>
      </c>
      <c r="AG18" s="5">
        <f t="shared" si="8"/>
        <v>-960327</v>
      </c>
      <c r="AH18" s="5">
        <v>-252215</v>
      </c>
      <c r="AI18" s="5">
        <v>-243492</v>
      </c>
      <c r="AJ18" s="5">
        <v>-252193</v>
      </c>
      <c r="AK18" s="5">
        <v>-253725</v>
      </c>
      <c r="AL18" s="5">
        <f t="shared" si="9"/>
        <v>-1001625</v>
      </c>
      <c r="AM18" s="5">
        <v>-251460</v>
      </c>
      <c r="AN18" s="5">
        <v>-237544</v>
      </c>
      <c r="AO18" s="5">
        <v>-245183</v>
      </c>
      <c r="AP18" s="5">
        <v>-247459</v>
      </c>
      <c r="AQ18" s="5">
        <f t="shared" si="10"/>
        <v>-981646</v>
      </c>
      <c r="AS18" s="5">
        <v>-348887</v>
      </c>
      <c r="AT18" s="5">
        <v>-337436</v>
      </c>
      <c r="AU18" s="5">
        <v>-344080</v>
      </c>
      <c r="AV18" s="5">
        <v>-342225</v>
      </c>
      <c r="AW18" s="5">
        <f t="shared" si="11"/>
        <v>-1372628</v>
      </c>
      <c r="AX18" s="5">
        <v>-351644</v>
      </c>
      <c r="AY18" s="5">
        <v>-351729</v>
      </c>
      <c r="AZ18" s="5">
        <v>-375841</v>
      </c>
      <c r="BA18" s="5">
        <v>-390762</v>
      </c>
      <c r="BB18" s="5">
        <f t="shared" si="12"/>
        <v>-1469976</v>
      </c>
      <c r="BC18" s="5">
        <v>-383122</v>
      </c>
      <c r="BD18" s="4">
        <v>-306832</v>
      </c>
      <c r="BE18" s="4">
        <v>-300090</v>
      </c>
      <c r="BF18" s="4">
        <v>-399343</v>
      </c>
      <c r="BG18" s="4">
        <f t="shared" si="13"/>
        <v>-1389387</v>
      </c>
      <c r="BH18" s="5">
        <v>-293209.16177275585</v>
      </c>
      <c r="BI18" s="5">
        <v>-268801</v>
      </c>
      <c r="BJ18" s="5">
        <v>-290855</v>
      </c>
      <c r="BK18" s="5">
        <v>-312529</v>
      </c>
      <c r="BL18" s="4">
        <f t="shared" si="14"/>
        <v>-1165394.1617727559</v>
      </c>
      <c r="BM18" s="5">
        <v>-292245</v>
      </c>
    </row>
    <row r="19" spans="2:65">
      <c r="B19" s="6" t="s">
        <v>37</v>
      </c>
      <c r="C19" s="23" t="s">
        <v>27</v>
      </c>
      <c r="D19" s="5">
        <v>-317183</v>
      </c>
      <c r="E19" s="5">
        <v>-347362</v>
      </c>
      <c r="F19" s="5">
        <v>-348498</v>
      </c>
      <c r="G19" s="5">
        <v>-344186</v>
      </c>
      <c r="H19" s="5">
        <v>-1357229</v>
      </c>
      <c r="I19" s="5">
        <v>-338568</v>
      </c>
      <c r="J19" s="5">
        <v>-343395</v>
      </c>
      <c r="K19" s="5">
        <v>-337709</v>
      </c>
      <c r="L19" s="5">
        <v>-357380</v>
      </c>
      <c r="M19" s="5">
        <v>-1377053</v>
      </c>
      <c r="N19" s="5">
        <v>-359064</v>
      </c>
      <c r="O19" s="5">
        <v>-339692</v>
      </c>
      <c r="P19" s="5">
        <v>-335623</v>
      </c>
      <c r="Q19" s="5">
        <v>-338683</v>
      </c>
      <c r="R19" s="5">
        <v>-1373061</v>
      </c>
      <c r="S19" s="5">
        <v>-324071</v>
      </c>
      <c r="T19" s="5">
        <v>-339126</v>
      </c>
      <c r="U19" s="5">
        <v>-330120</v>
      </c>
      <c r="V19" s="5">
        <v>-333920</v>
      </c>
      <c r="W19" s="5">
        <v>-1327238</v>
      </c>
      <c r="X19" s="5">
        <v>-285905</v>
      </c>
      <c r="Y19" s="5">
        <v>-272478</v>
      </c>
      <c r="Z19" s="5">
        <v>-275688</v>
      </c>
      <c r="AA19" s="5">
        <v>-275754</v>
      </c>
      <c r="AB19" s="5">
        <v>-1109825</v>
      </c>
      <c r="AC19" s="5">
        <v>-261051</v>
      </c>
      <c r="AD19" s="5">
        <v>-260601</v>
      </c>
      <c r="AE19" s="5">
        <v>-270588</v>
      </c>
      <c r="AF19" s="5">
        <v>-285166</v>
      </c>
      <c r="AG19" s="5">
        <f t="shared" si="8"/>
        <v>-1077406</v>
      </c>
      <c r="AH19" s="5">
        <v>-278219</v>
      </c>
      <c r="AI19" s="5">
        <v>-272350</v>
      </c>
      <c r="AJ19" s="5">
        <v>-307131</v>
      </c>
      <c r="AK19" s="5">
        <v>-314429</v>
      </c>
      <c r="AL19" s="5">
        <f t="shared" si="9"/>
        <v>-1172129</v>
      </c>
      <c r="AM19" s="5">
        <v>-310218</v>
      </c>
      <c r="AN19" s="5">
        <v>-297961</v>
      </c>
      <c r="AO19" s="5">
        <v>-297963</v>
      </c>
      <c r="AP19" s="5">
        <v>-311504</v>
      </c>
      <c r="AQ19" s="5">
        <f t="shared" si="10"/>
        <v>-1217646</v>
      </c>
      <c r="AS19" s="5">
        <v>-311610</v>
      </c>
      <c r="AT19" s="5">
        <v>-295390</v>
      </c>
      <c r="AU19" s="5">
        <v>-290586</v>
      </c>
      <c r="AV19" s="5">
        <v>-309295</v>
      </c>
      <c r="AW19" s="5">
        <f t="shared" si="11"/>
        <v>-1206881</v>
      </c>
      <c r="AX19" s="5">
        <v>-322821</v>
      </c>
      <c r="AY19" s="5">
        <v>-303404</v>
      </c>
      <c r="AZ19" s="5">
        <v>-310419</v>
      </c>
      <c r="BA19" s="5">
        <v>-339215</v>
      </c>
      <c r="BB19" s="5">
        <f t="shared" si="12"/>
        <v>-1275859</v>
      </c>
      <c r="BC19" s="5">
        <v>-285140</v>
      </c>
      <c r="BD19" s="4">
        <v>-113577</v>
      </c>
      <c r="BE19" s="4">
        <v>-128215</v>
      </c>
      <c r="BF19" s="4">
        <v>-193072</v>
      </c>
      <c r="BG19" s="4">
        <f t="shared" si="13"/>
        <v>-720004</v>
      </c>
      <c r="BH19" s="5">
        <v>-166208.95924240898</v>
      </c>
      <c r="BI19" s="5">
        <v>-167537</v>
      </c>
      <c r="BJ19" s="5">
        <v>-193898</v>
      </c>
      <c r="BK19" s="5">
        <v>-227544</v>
      </c>
      <c r="BL19" s="4">
        <f t="shared" si="14"/>
        <v>-755187.95924240898</v>
      </c>
      <c r="BM19" s="5">
        <v>-224445</v>
      </c>
    </row>
    <row r="20" spans="2:65">
      <c r="B20" s="6" t="s">
        <v>38</v>
      </c>
      <c r="C20" s="23" t="s">
        <v>27</v>
      </c>
      <c r="D20" s="5">
        <v>-92317</v>
      </c>
      <c r="E20" s="5">
        <v>-85597</v>
      </c>
      <c r="F20" s="5">
        <v>-85159</v>
      </c>
      <c r="G20" s="5">
        <v>-73137</v>
      </c>
      <c r="H20" s="5">
        <v>-336210</v>
      </c>
      <c r="I20" s="5">
        <v>-82160</v>
      </c>
      <c r="J20" s="5">
        <v>-66394</v>
      </c>
      <c r="K20" s="5">
        <v>-83670</v>
      </c>
      <c r="L20" s="5">
        <v>-82698</v>
      </c>
      <c r="M20" s="5">
        <v>-314921</v>
      </c>
      <c r="N20" s="5">
        <v>-84519</v>
      </c>
      <c r="O20" s="5">
        <v>-85919</v>
      </c>
      <c r="P20" s="5">
        <v>-77776</v>
      </c>
      <c r="Q20" s="5">
        <v>-83191</v>
      </c>
      <c r="R20" s="5">
        <v>-331405</v>
      </c>
      <c r="S20" s="5">
        <v>-75817</v>
      </c>
      <c r="T20" s="5">
        <v>-73109</v>
      </c>
      <c r="U20" s="5">
        <v>-79603</v>
      </c>
      <c r="V20" s="5">
        <v>-71796</v>
      </c>
      <c r="W20" s="5">
        <v>-300325</v>
      </c>
      <c r="X20" s="5">
        <v>-77762</v>
      </c>
      <c r="Y20" s="5">
        <v>-66757</v>
      </c>
      <c r="Z20" s="5">
        <v>-78161</v>
      </c>
      <c r="AA20" s="5">
        <v>-72760</v>
      </c>
      <c r="AB20" s="5">
        <v>-295440</v>
      </c>
      <c r="AC20" s="5">
        <v>-77452</v>
      </c>
      <c r="AD20" s="5">
        <v>-62824</v>
      </c>
      <c r="AE20" s="5">
        <v>-70230</v>
      </c>
      <c r="AF20" s="5">
        <v>-76116</v>
      </c>
      <c r="AG20" s="5">
        <f t="shared" si="8"/>
        <v>-286622</v>
      </c>
      <c r="AH20" s="5">
        <v>-74316</v>
      </c>
      <c r="AI20" s="5">
        <v>-62076</v>
      </c>
      <c r="AJ20" s="5">
        <v>-69634</v>
      </c>
      <c r="AK20" s="5">
        <v>-82636</v>
      </c>
      <c r="AL20" s="5">
        <f t="shared" si="9"/>
        <v>-288662</v>
      </c>
      <c r="AM20" s="5">
        <v>-79756</v>
      </c>
      <c r="AN20" s="5">
        <v>-76004</v>
      </c>
      <c r="AO20" s="5">
        <v>-69050</v>
      </c>
      <c r="AP20" s="5">
        <v>-55469</v>
      </c>
      <c r="AQ20" s="5">
        <f t="shared" si="10"/>
        <v>-280279</v>
      </c>
      <c r="AS20" s="5">
        <v>-79756</v>
      </c>
      <c r="AT20" s="5">
        <v>-76004</v>
      </c>
      <c r="AU20" s="5">
        <v>-69050</v>
      </c>
      <c r="AV20" s="5">
        <v>-55469</v>
      </c>
      <c r="AW20" s="5">
        <f t="shared" si="11"/>
        <v>-280279</v>
      </c>
      <c r="AX20" s="5">
        <v>-64246</v>
      </c>
      <c r="AY20" s="5">
        <v>-64329</v>
      </c>
      <c r="AZ20" s="5">
        <v>-62734</v>
      </c>
      <c r="BA20" s="5">
        <v>-70021</v>
      </c>
      <c r="BB20" s="5">
        <f t="shared" si="12"/>
        <v>-261330</v>
      </c>
      <c r="BC20" s="5">
        <v>-50526</v>
      </c>
      <c r="BD20" s="4">
        <v>-18006</v>
      </c>
      <c r="BE20" s="4">
        <v>-12565</v>
      </c>
      <c r="BF20" s="4">
        <v>-16592</v>
      </c>
      <c r="BG20" s="4">
        <f t="shared" si="13"/>
        <v>-97689</v>
      </c>
      <c r="BH20" s="5">
        <v>-15789.937950207517</v>
      </c>
      <c r="BI20" s="5">
        <v>-15529</v>
      </c>
      <c r="BJ20" s="5">
        <v>-17184</v>
      </c>
      <c r="BK20" s="5">
        <v>-28860</v>
      </c>
      <c r="BL20" s="4">
        <f t="shared" si="14"/>
        <v>-77362.937950207517</v>
      </c>
      <c r="BM20" s="5">
        <v>-33354</v>
      </c>
    </row>
    <row r="21" spans="2:65">
      <c r="B21" s="6" t="s">
        <v>39</v>
      </c>
      <c r="C21" s="23" t="s">
        <v>27</v>
      </c>
      <c r="D21" s="5">
        <v>-94420</v>
      </c>
      <c r="E21" s="5">
        <v>-101140</v>
      </c>
      <c r="F21" s="5">
        <v>-101952</v>
      </c>
      <c r="G21" s="5">
        <v>-102760</v>
      </c>
      <c r="H21" s="5">
        <v>-400272</v>
      </c>
      <c r="I21" s="5">
        <v>-102281</v>
      </c>
      <c r="J21" s="5">
        <v>-103294</v>
      </c>
      <c r="K21" s="5">
        <v>-101506</v>
      </c>
      <c r="L21" s="5">
        <v>-114955</v>
      </c>
      <c r="M21" s="5">
        <v>-422036</v>
      </c>
      <c r="N21" s="5">
        <v>-106500</v>
      </c>
      <c r="O21" s="5">
        <v>-92713</v>
      </c>
      <c r="P21" s="5">
        <v>-116147</v>
      </c>
      <c r="Q21" s="5">
        <v>-125717</v>
      </c>
      <c r="R21" s="5">
        <v>-441077</v>
      </c>
      <c r="S21" s="5">
        <v>-127868</v>
      </c>
      <c r="T21" s="5">
        <v>-133205</v>
      </c>
      <c r="U21" s="5">
        <v>-131742</v>
      </c>
      <c r="V21" s="5">
        <v>-128569</v>
      </c>
      <c r="W21" s="5">
        <v>-521384</v>
      </c>
      <c r="X21" s="5">
        <v>-128899</v>
      </c>
      <c r="Y21" s="5">
        <v>-128793</v>
      </c>
      <c r="Z21" s="5">
        <v>-133442</v>
      </c>
      <c r="AA21" s="5">
        <v>-134000</v>
      </c>
      <c r="AB21" s="5">
        <v>-525134</v>
      </c>
      <c r="AC21" s="5">
        <v>-133603</v>
      </c>
      <c r="AD21" s="5">
        <v>-138554</v>
      </c>
      <c r="AE21" s="5">
        <v>-147443</v>
      </c>
      <c r="AF21" s="5">
        <v>-149379</v>
      </c>
      <c r="AG21" s="5">
        <f t="shared" si="8"/>
        <v>-568979</v>
      </c>
      <c r="AH21" s="5">
        <v>-150396</v>
      </c>
      <c r="AI21" s="5">
        <v>-153131</v>
      </c>
      <c r="AJ21" s="5">
        <v>-139553</v>
      </c>
      <c r="AK21" s="5">
        <v>-136472</v>
      </c>
      <c r="AL21" s="5">
        <f t="shared" si="9"/>
        <v>-579552</v>
      </c>
      <c r="AM21" s="5">
        <v>-135761</v>
      </c>
      <c r="AN21" s="5">
        <v>-137042</v>
      </c>
      <c r="AO21" s="5">
        <v>-133395</v>
      </c>
      <c r="AP21" s="5">
        <v>-132149</v>
      </c>
      <c r="AQ21" s="5">
        <f t="shared" si="10"/>
        <v>-538347</v>
      </c>
      <c r="AS21" s="5">
        <v>0</v>
      </c>
      <c r="AT21" s="5">
        <v>0</v>
      </c>
      <c r="AU21" s="5">
        <v>0</v>
      </c>
      <c r="AV21" s="5">
        <v>0</v>
      </c>
      <c r="AW21" s="5">
        <f t="shared" si="11"/>
        <v>0</v>
      </c>
      <c r="AX21" s="5">
        <v>0</v>
      </c>
      <c r="AY21" s="5">
        <v>0</v>
      </c>
      <c r="AZ21" s="5">
        <v>0</v>
      </c>
      <c r="BA21" s="5">
        <v>0</v>
      </c>
      <c r="BB21" s="5">
        <f t="shared" si="12"/>
        <v>0</v>
      </c>
      <c r="BC21" s="5">
        <v>0</v>
      </c>
      <c r="BD21" s="4">
        <v>0</v>
      </c>
      <c r="BE21" s="4">
        <v>0</v>
      </c>
      <c r="BF21" s="4">
        <v>0</v>
      </c>
      <c r="BG21" s="4">
        <f t="shared" si="13"/>
        <v>0</v>
      </c>
      <c r="BH21" s="5">
        <v>0</v>
      </c>
      <c r="BI21" s="5">
        <v>-15045</v>
      </c>
      <c r="BJ21" s="5">
        <v>-43465</v>
      </c>
      <c r="BK21" s="5">
        <v>-62119</v>
      </c>
      <c r="BL21" s="4">
        <f t="shared" si="14"/>
        <v>-120629</v>
      </c>
      <c r="BM21" s="5">
        <v>-69608</v>
      </c>
    </row>
    <row r="22" spans="2:65">
      <c r="B22" s="6" t="s">
        <v>40</v>
      </c>
      <c r="C22" s="23" t="s">
        <v>27</v>
      </c>
      <c r="D22" s="5">
        <v>-90788.676073815004</v>
      </c>
      <c r="E22" s="5">
        <v>-84053.584716495272</v>
      </c>
      <c r="F22" s="5">
        <v>-87547.151797332685</v>
      </c>
      <c r="G22" s="5">
        <v>-85858.587412357039</v>
      </c>
      <c r="H22" s="5">
        <v>-348248</v>
      </c>
      <c r="I22" s="5">
        <v>-104191</v>
      </c>
      <c r="J22" s="5">
        <v>-128947</v>
      </c>
      <c r="K22" s="5">
        <v>-94435</v>
      </c>
      <c r="L22" s="5">
        <v>-96777</v>
      </c>
      <c r="M22" s="5">
        <v>-424350</v>
      </c>
      <c r="N22" s="5">
        <v>-108383</v>
      </c>
      <c r="O22" s="5">
        <v>-128969</v>
      </c>
      <c r="P22" s="5">
        <v>-114795</v>
      </c>
      <c r="Q22" s="5">
        <v>-124939</v>
      </c>
      <c r="R22" s="5">
        <v>-477086</v>
      </c>
      <c r="S22" s="5">
        <v>-130331</v>
      </c>
      <c r="T22" s="5">
        <v>-100709</v>
      </c>
      <c r="U22" s="5">
        <v>-114993</v>
      </c>
      <c r="V22" s="5">
        <v>-106699</v>
      </c>
      <c r="W22" s="5">
        <v>-452731</v>
      </c>
      <c r="X22" s="5">
        <v>-113974</v>
      </c>
      <c r="Y22" s="5">
        <v>-115725</v>
      </c>
      <c r="Z22" s="5">
        <v>-122990</v>
      </c>
      <c r="AA22" s="5">
        <v>-84547</v>
      </c>
      <c r="AB22" s="5">
        <v>-437236</v>
      </c>
      <c r="AC22" s="5">
        <v>-94796</v>
      </c>
      <c r="AD22" s="5">
        <v>-86949</v>
      </c>
      <c r="AE22" s="5">
        <v>-107898</v>
      </c>
      <c r="AF22" s="5">
        <v>-76510</v>
      </c>
      <c r="AG22" s="5">
        <f t="shared" si="8"/>
        <v>-366153</v>
      </c>
      <c r="AH22" s="5">
        <v>-85186</v>
      </c>
      <c r="AI22" s="5">
        <v>-122821</v>
      </c>
      <c r="AJ22" s="5">
        <v>-105583</v>
      </c>
      <c r="AK22" s="5">
        <v>-117234</v>
      </c>
      <c r="AL22" s="5">
        <f t="shared" si="9"/>
        <v>-430824</v>
      </c>
      <c r="AM22" s="5">
        <v>-101642</v>
      </c>
      <c r="AN22" s="5">
        <v>-112631</v>
      </c>
      <c r="AO22" s="5">
        <v>-85190</v>
      </c>
      <c r="AP22" s="5">
        <v>-82780</v>
      </c>
      <c r="AQ22" s="5">
        <f t="shared" si="10"/>
        <v>-382243</v>
      </c>
      <c r="AS22" s="5">
        <v>-98677</v>
      </c>
      <c r="AT22" s="5">
        <v>-108113</v>
      </c>
      <c r="AU22" s="5">
        <v>-83235</v>
      </c>
      <c r="AV22" s="5">
        <v>-76602</v>
      </c>
      <c r="AW22" s="5">
        <f t="shared" si="11"/>
        <v>-366627</v>
      </c>
      <c r="AX22" s="5">
        <v>-104056</v>
      </c>
      <c r="AY22" s="5">
        <v>-107955</v>
      </c>
      <c r="AZ22" s="5">
        <v>-104551</v>
      </c>
      <c r="BA22" s="5">
        <v>-128050</v>
      </c>
      <c r="BB22" s="5">
        <f t="shared" si="12"/>
        <v>-444612</v>
      </c>
      <c r="BC22" s="5">
        <v>-93895</v>
      </c>
      <c r="BD22" s="4">
        <v>-139924</v>
      </c>
      <c r="BE22" s="4">
        <v>-68297</v>
      </c>
      <c r="BF22" s="4">
        <v>-170266</v>
      </c>
      <c r="BG22" s="4">
        <f t="shared" si="13"/>
        <v>-472382</v>
      </c>
      <c r="BH22" s="5">
        <v>-102454.54935394626</v>
      </c>
      <c r="BI22" s="5">
        <v>-103231</v>
      </c>
      <c r="BJ22" s="5">
        <v>-206319</v>
      </c>
      <c r="BK22" s="5">
        <v>-121734</v>
      </c>
      <c r="BL22" s="4">
        <f t="shared" si="14"/>
        <v>-533738.54935394623</v>
      </c>
      <c r="BM22" s="5">
        <v>-155544</v>
      </c>
    </row>
    <row r="23" spans="2:65">
      <c r="B23" s="6" t="s">
        <v>41</v>
      </c>
      <c r="C23" s="23" t="s">
        <v>27</v>
      </c>
      <c r="D23" s="5">
        <v>-335954</v>
      </c>
      <c r="E23" s="5">
        <v>-398384</v>
      </c>
      <c r="F23" s="5">
        <v>-380257</v>
      </c>
      <c r="G23" s="5">
        <v>-411668</v>
      </c>
      <c r="H23" s="5">
        <v>-1526263</v>
      </c>
      <c r="I23" s="5">
        <v>-411603</v>
      </c>
      <c r="J23" s="5">
        <v>-394922</v>
      </c>
      <c r="K23" s="5">
        <v>-426785</v>
      </c>
      <c r="L23" s="5">
        <v>-478290</v>
      </c>
      <c r="M23" s="5">
        <v>-1711600</v>
      </c>
      <c r="N23" s="5">
        <v>-392693</v>
      </c>
      <c r="O23" s="5">
        <v>-404501</v>
      </c>
      <c r="P23" s="5">
        <v>-416791</v>
      </c>
      <c r="Q23" s="5">
        <v>-428161</v>
      </c>
      <c r="R23" s="5">
        <v>-1642146</v>
      </c>
      <c r="S23" s="5">
        <v>-375645</v>
      </c>
      <c r="T23" s="5">
        <v>-392023</v>
      </c>
      <c r="U23" s="5">
        <v>-364419</v>
      </c>
      <c r="V23" s="5">
        <v>-350111</v>
      </c>
      <c r="W23" s="5">
        <v>-1482198</v>
      </c>
      <c r="X23" s="5">
        <v>-317858</v>
      </c>
      <c r="Y23" s="5">
        <v>-302146</v>
      </c>
      <c r="Z23" s="5">
        <v>-302959</v>
      </c>
      <c r="AA23" s="5">
        <v>-360257</v>
      </c>
      <c r="AB23" s="5">
        <v>-1283220</v>
      </c>
      <c r="AC23" s="5">
        <v>-285377.00000515382</v>
      </c>
      <c r="AD23" s="5">
        <v>-354725</v>
      </c>
      <c r="AE23" s="5">
        <v>-370296</v>
      </c>
      <c r="AF23" s="5">
        <v>-412229</v>
      </c>
      <c r="AG23" s="5">
        <f t="shared" si="8"/>
        <v>-1422627.0000051539</v>
      </c>
      <c r="AH23" s="5">
        <v>-302898</v>
      </c>
      <c r="AI23" s="5">
        <v>-350889</v>
      </c>
      <c r="AJ23" s="5">
        <v>-355517</v>
      </c>
      <c r="AK23" s="5">
        <v>-372242</v>
      </c>
      <c r="AL23" s="5">
        <f t="shared" si="9"/>
        <v>-1381546</v>
      </c>
      <c r="AM23" s="5">
        <v>-330646</v>
      </c>
      <c r="AN23" s="5">
        <v>-314276</v>
      </c>
      <c r="AO23" s="5">
        <v>-286688</v>
      </c>
      <c r="AP23" s="5">
        <v>-305820</v>
      </c>
      <c r="AQ23" s="5">
        <f t="shared" si="10"/>
        <v>-1237430</v>
      </c>
      <c r="AS23" s="5">
        <v>-328645</v>
      </c>
      <c r="AT23" s="5">
        <v>-312344</v>
      </c>
      <c r="AU23" s="5">
        <v>-284705</v>
      </c>
      <c r="AV23" s="5">
        <v>-303618</v>
      </c>
      <c r="AW23" s="5">
        <f t="shared" si="11"/>
        <v>-1229312</v>
      </c>
      <c r="AX23" s="5">
        <v>-323750</v>
      </c>
      <c r="AY23" s="5">
        <v>-296043</v>
      </c>
      <c r="AZ23" s="5">
        <v>-318774</v>
      </c>
      <c r="BA23" s="5">
        <v>-353328</v>
      </c>
      <c r="BB23" s="5">
        <f t="shared" si="12"/>
        <v>-1291895</v>
      </c>
      <c r="BC23" s="5">
        <v>-329105</v>
      </c>
      <c r="BD23" s="4">
        <v>-431293</v>
      </c>
      <c r="BE23" s="4">
        <v>-252477</v>
      </c>
      <c r="BF23" s="4">
        <v>-208309</v>
      </c>
      <c r="BG23" s="4">
        <f t="shared" si="13"/>
        <v>-1221184</v>
      </c>
      <c r="BH23" s="5">
        <v>-176368.21952382871</v>
      </c>
      <c r="BI23" s="5">
        <v>-161430</v>
      </c>
      <c r="BJ23" s="5">
        <v>-373950</v>
      </c>
      <c r="BK23" s="5">
        <v>-247677</v>
      </c>
      <c r="BL23" s="4">
        <f t="shared" si="14"/>
        <v>-959425.21952382871</v>
      </c>
      <c r="BM23" s="5">
        <v>-258608</v>
      </c>
    </row>
    <row r="24" spans="2:65">
      <c r="B24" s="3" t="s">
        <v>42</v>
      </c>
      <c r="C24" s="2" t="s">
        <v>27</v>
      </c>
      <c r="D24" s="37">
        <v>-2954934.4482936938</v>
      </c>
      <c r="E24" s="37">
        <v>-3155219.5629666629</v>
      </c>
      <c r="F24" s="37">
        <v>-3011813.1517973328</v>
      </c>
      <c r="G24" s="37">
        <v>-3178385.6428152337</v>
      </c>
      <c r="H24" s="37">
        <v>-12300352.805872925</v>
      </c>
      <c r="I24" s="37">
        <v>-3308866</v>
      </c>
      <c r="J24" s="37">
        <v>-3206023</v>
      </c>
      <c r="K24" s="37">
        <v>-3233599</v>
      </c>
      <c r="L24" s="37">
        <v>-3382229</v>
      </c>
      <c r="M24" s="37">
        <v>-13130717</v>
      </c>
      <c r="N24" s="37">
        <v>-3294766</v>
      </c>
      <c r="O24" s="37">
        <v>-3059551</v>
      </c>
      <c r="P24" s="37">
        <v>-3105194</v>
      </c>
      <c r="Q24" s="37">
        <v>-3162687</v>
      </c>
      <c r="R24" s="37">
        <v>-12622197</v>
      </c>
      <c r="S24" s="37">
        <v>-3064813</v>
      </c>
      <c r="T24" s="37">
        <v>-3032367</v>
      </c>
      <c r="U24" s="37">
        <v>-3022927</v>
      </c>
      <c r="V24" s="37">
        <v>-2837672</v>
      </c>
      <c r="W24" s="37">
        <v>-11957780</v>
      </c>
      <c r="X24" s="37">
        <v>-2564162</v>
      </c>
      <c r="Y24" s="37">
        <v>-2395637</v>
      </c>
      <c r="Z24" s="37">
        <v>-2394252</v>
      </c>
      <c r="AA24" s="37">
        <v>-2257856</v>
      </c>
      <c r="AB24" s="37">
        <v>-9611907</v>
      </c>
      <c r="AC24" s="37">
        <f t="shared" ref="AC24:AL24" si="15">SUM(AC15:AC23)</f>
        <v>-2108507.0000051539</v>
      </c>
      <c r="AD24" s="37">
        <f t="shared" si="15"/>
        <v>-2109327</v>
      </c>
      <c r="AE24" s="37">
        <f t="shared" si="15"/>
        <v>-2367207</v>
      </c>
      <c r="AF24" s="37">
        <f t="shared" si="15"/>
        <v>-2374144</v>
      </c>
      <c r="AG24" s="37">
        <f t="shared" si="15"/>
        <v>-8959185.0000051539</v>
      </c>
      <c r="AH24" s="37">
        <f t="shared" si="15"/>
        <v>-2325171</v>
      </c>
      <c r="AI24" s="37">
        <f t="shared" si="15"/>
        <v>-2225531</v>
      </c>
      <c r="AJ24" s="37">
        <f t="shared" si="15"/>
        <v>-2401005</v>
      </c>
      <c r="AK24" s="37">
        <f t="shared" si="15"/>
        <v>-2497555</v>
      </c>
      <c r="AL24" s="37">
        <f t="shared" si="15"/>
        <v>-9449262</v>
      </c>
      <c r="AM24" s="37">
        <f>SUM(AM15:AM23)</f>
        <v>-2502000</v>
      </c>
      <c r="AN24" s="37">
        <f t="shared" ref="AN24:AQ24" si="16">SUM(AN15:AN23)</f>
        <v>-2350874</v>
      </c>
      <c r="AO24" s="37">
        <f t="shared" si="16"/>
        <v>-2317031</v>
      </c>
      <c r="AP24" s="37">
        <f t="shared" si="16"/>
        <v>-2493190</v>
      </c>
      <c r="AQ24" s="37">
        <f t="shared" si="16"/>
        <v>-9663095</v>
      </c>
      <c r="AS24" s="37">
        <f>SUM(AS15:AS23)</f>
        <v>-2460092</v>
      </c>
      <c r="AT24" s="37">
        <f t="shared" ref="AT24:AZ24" si="17">SUM(AT15:AT23)</f>
        <v>-2304703</v>
      </c>
      <c r="AU24" s="37">
        <f t="shared" si="17"/>
        <v>-2271218</v>
      </c>
      <c r="AV24" s="37">
        <f t="shared" si="17"/>
        <v>-2445218</v>
      </c>
      <c r="AW24" s="37">
        <f t="shared" si="17"/>
        <v>-9481231</v>
      </c>
      <c r="AX24" s="37">
        <f t="shared" si="17"/>
        <v>-2443146</v>
      </c>
      <c r="AY24" s="37">
        <f t="shared" si="17"/>
        <v>-2329764</v>
      </c>
      <c r="AZ24" s="37">
        <f t="shared" si="17"/>
        <v>-2396211</v>
      </c>
      <c r="BA24" s="37">
        <v>-2520205</v>
      </c>
      <c r="BB24" s="37">
        <f t="shared" ref="BB24:BH24" si="18">SUM(BB15:BB23)</f>
        <v>-9689326</v>
      </c>
      <c r="BC24" s="37">
        <f t="shared" si="18"/>
        <v>-2256383</v>
      </c>
      <c r="BD24" s="38">
        <f t="shared" si="18"/>
        <v>-1266694</v>
      </c>
      <c r="BE24" s="38">
        <f t="shared" si="18"/>
        <v>-1077592</v>
      </c>
      <c r="BF24" s="38">
        <f t="shared" si="18"/>
        <v>-1399288</v>
      </c>
      <c r="BG24" s="38">
        <f t="shared" si="18"/>
        <v>-5999957</v>
      </c>
      <c r="BH24" s="37">
        <f t="shared" si="18"/>
        <v>-1268896.1627305842</v>
      </c>
      <c r="BI24" s="37">
        <f t="shared" ref="BI24:BJ24" si="19">SUM(BI15:BI23)</f>
        <v>-1246452</v>
      </c>
      <c r="BJ24" s="37">
        <f t="shared" si="19"/>
        <v>-1792847</v>
      </c>
      <c r="BK24" s="37">
        <f t="shared" ref="BK24:BL24" si="20">SUM(BK15:BK23)</f>
        <v>-1922427</v>
      </c>
      <c r="BL24" s="38">
        <f t="shared" si="20"/>
        <v>-6230622.1627305839</v>
      </c>
      <c r="BM24" s="37">
        <f t="shared" ref="BM24" si="21">SUM(BM15:BM23)</f>
        <v>-2097186</v>
      </c>
    </row>
    <row r="25" spans="2:65">
      <c r="B25" s="19" t="s">
        <v>31</v>
      </c>
      <c r="C25" s="23"/>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S25" s="5"/>
      <c r="AT25" s="5"/>
      <c r="AU25" s="5"/>
      <c r="AV25" s="5"/>
      <c r="AW25" s="5"/>
      <c r="AX25" s="5"/>
      <c r="AY25" s="5"/>
      <c r="AZ25" s="5"/>
      <c r="BA25" s="5"/>
      <c r="BB25" s="5"/>
      <c r="BC25" s="5"/>
      <c r="BD25" s="4"/>
      <c r="BE25" s="4"/>
      <c r="BF25" s="4"/>
      <c r="BG25" s="4"/>
      <c r="BH25" s="5"/>
      <c r="BI25" s="5"/>
      <c r="BJ25" s="5"/>
      <c r="BK25" s="5"/>
      <c r="BL25" s="4"/>
      <c r="BM25" s="5"/>
    </row>
    <row r="26" spans="2:65">
      <c r="B26" s="39" t="s">
        <v>43</v>
      </c>
      <c r="C26" s="40" t="s">
        <v>27</v>
      </c>
      <c r="D26" s="41">
        <v>195286.32392618479</v>
      </c>
      <c r="E26" s="41">
        <v>43652.415283504874</v>
      </c>
      <c r="F26" s="41">
        <v>465024.8482026672</v>
      </c>
      <c r="G26" s="41">
        <v>306983.41258764314</v>
      </c>
      <c r="H26" s="41">
        <v>1010946.9999999981</v>
      </c>
      <c r="I26" s="41">
        <v>14706</v>
      </c>
      <c r="J26" s="41">
        <v>-116992</v>
      </c>
      <c r="K26" s="41">
        <v>105384</v>
      </c>
      <c r="L26" s="41">
        <v>88276</v>
      </c>
      <c r="M26" s="41">
        <v>91375</v>
      </c>
      <c r="N26" s="41">
        <v>114203</v>
      </c>
      <c r="O26" s="41">
        <v>39360</v>
      </c>
      <c r="P26" s="41">
        <v>255484</v>
      </c>
      <c r="Q26" s="41">
        <v>234859</v>
      </c>
      <c r="R26" s="41">
        <v>643905</v>
      </c>
      <c r="S26" s="41">
        <v>112622</v>
      </c>
      <c r="T26" s="41">
        <v>15361</v>
      </c>
      <c r="U26" s="41">
        <v>118373</v>
      </c>
      <c r="V26" s="41">
        <v>267011</v>
      </c>
      <c r="W26" s="41">
        <v>513366</v>
      </c>
      <c r="X26" s="41">
        <v>226980</v>
      </c>
      <c r="Y26" s="41">
        <v>17217</v>
      </c>
      <c r="Z26" s="41">
        <v>120570</v>
      </c>
      <c r="AA26" s="41">
        <v>149152</v>
      </c>
      <c r="AB26" s="41">
        <v>513919</v>
      </c>
      <c r="AC26" s="41">
        <v>219109.57281667599</v>
      </c>
      <c r="AD26" s="41">
        <v>1306</v>
      </c>
      <c r="AE26" s="41">
        <v>152319</v>
      </c>
      <c r="AF26" s="41">
        <f>AF12+AF24</f>
        <v>195168</v>
      </c>
      <c r="AG26" s="41">
        <f>SUM(AC26:AF26)</f>
        <v>567902.57281667599</v>
      </c>
      <c r="AH26" s="41">
        <f>AH12+AH24</f>
        <v>152278</v>
      </c>
      <c r="AI26" s="41">
        <f>AI12+AI24</f>
        <v>48203</v>
      </c>
      <c r="AJ26" s="41">
        <f>AJ12+AJ24</f>
        <v>244029</v>
      </c>
      <c r="AK26" s="41">
        <f>AK12+AK24</f>
        <v>270024</v>
      </c>
      <c r="AL26" s="41">
        <f>SUM(AH26:AK26)</f>
        <v>714534</v>
      </c>
      <c r="AM26" s="41">
        <f>AM12+AM24</f>
        <v>228536</v>
      </c>
      <c r="AN26" s="41">
        <f>AN12+AN24</f>
        <v>6480</v>
      </c>
      <c r="AO26" s="41">
        <f>AO12+AO24</f>
        <v>174950</v>
      </c>
      <c r="AP26" s="41">
        <f t="shared" ref="AP26:AQ26" si="22">AP12+AP24</f>
        <v>295153</v>
      </c>
      <c r="AQ26" s="41">
        <f t="shared" si="22"/>
        <v>705119</v>
      </c>
      <c r="AS26" s="41">
        <f>AS12+AS24</f>
        <v>270444</v>
      </c>
      <c r="AT26" s="41">
        <f>AT12+AT24</f>
        <v>52651</v>
      </c>
      <c r="AU26" s="41">
        <f>AU12+AU24</f>
        <v>220763</v>
      </c>
      <c r="AV26" s="41">
        <f t="shared" ref="AV26:BC26" si="23">AV12+AV24</f>
        <v>343125</v>
      </c>
      <c r="AW26" s="41">
        <f t="shared" si="23"/>
        <v>886983</v>
      </c>
      <c r="AX26" s="41">
        <f t="shared" si="23"/>
        <v>82122</v>
      </c>
      <c r="AY26" s="41">
        <f t="shared" si="23"/>
        <v>40193</v>
      </c>
      <c r="AZ26" s="41">
        <f t="shared" si="23"/>
        <v>268889</v>
      </c>
      <c r="BA26" s="41">
        <f t="shared" si="23"/>
        <v>350397</v>
      </c>
      <c r="BB26" s="41">
        <f t="shared" si="23"/>
        <v>741601</v>
      </c>
      <c r="BC26" s="41">
        <f t="shared" si="23"/>
        <v>95942</v>
      </c>
      <c r="BD26" s="42">
        <f>BD12+BD24</f>
        <v>-694810</v>
      </c>
      <c r="BE26" s="42">
        <f>BE12+BE24</f>
        <v>-564660</v>
      </c>
      <c r="BF26" s="42">
        <f>BF12+BF24</f>
        <v>-501760</v>
      </c>
      <c r="BG26" s="42">
        <f>BG12+BG24</f>
        <v>-1665288</v>
      </c>
      <c r="BH26" s="41">
        <f t="shared" ref="BH26" si="24">BH12+BH24</f>
        <v>-355731.98713460658</v>
      </c>
      <c r="BI26" s="41">
        <f t="shared" ref="BI26:BJ26" si="25">BI12+BI24</f>
        <v>-357747.61172402184</v>
      </c>
      <c r="BJ26" s="41">
        <f t="shared" si="25"/>
        <v>-479226</v>
      </c>
      <c r="BK26" s="41">
        <f t="shared" ref="BK26" si="26">BK12+BK24</f>
        <v>73429.757180735935</v>
      </c>
      <c r="BL26" s="42">
        <f>BL12+BL24</f>
        <v>-1119275.841677892</v>
      </c>
      <c r="BM26" s="41">
        <f t="shared" ref="BM26" si="27">BM12+BM24</f>
        <v>-138155.26205581357</v>
      </c>
    </row>
    <row r="27" spans="2:65">
      <c r="B27" s="43" t="s">
        <v>44</v>
      </c>
      <c r="C27" s="44" t="s">
        <v>45</v>
      </c>
      <c r="D27" s="45">
        <v>6.1991313640082313E-2</v>
      </c>
      <c r="E27" s="45">
        <v>1.3646190150874189E-2</v>
      </c>
      <c r="F27" s="45">
        <v>0.13374935737663568</v>
      </c>
      <c r="G27" s="45">
        <v>8.8077735157420414E-2</v>
      </c>
      <c r="H27" s="45">
        <v>7.5946527742840719E-2</v>
      </c>
      <c r="I27" s="45">
        <v>4.4247574597451175E-3</v>
      </c>
      <c r="J27" s="45">
        <v>-3.7873365466387358E-2</v>
      </c>
      <c r="K27" s="45">
        <v>3.1561706064391466E-2</v>
      </c>
      <c r="L27" s="45">
        <v>2.5436067661622732E-2</v>
      </c>
      <c r="M27" s="45">
        <v>6.9107823482093458E-3</v>
      </c>
      <c r="N27" s="45">
        <v>3.3500744653295465E-2</v>
      </c>
      <c r="O27" s="45">
        <v>1.2701236014845215E-2</v>
      </c>
      <c r="P27" s="45">
        <v>7.6021564696171426E-2</v>
      </c>
      <c r="Q27" s="45">
        <v>6.9126069227613107E-2</v>
      </c>
      <c r="R27" s="45">
        <v>4.8537618661457602E-2</v>
      </c>
      <c r="S27" s="45">
        <v>3.5444312786886277E-2</v>
      </c>
      <c r="T27" s="45">
        <v>5.0401479397111553E-3</v>
      </c>
      <c r="U27" s="45">
        <v>3.7682806481393057E-2</v>
      </c>
      <c r="V27" s="45">
        <v>8.6002661141250172E-2</v>
      </c>
      <c r="W27" s="45">
        <v>4.1164300377848191E-2</v>
      </c>
      <c r="X27" s="45">
        <v>8.1321552253522042E-2</v>
      </c>
      <c r="Y27" s="45">
        <v>7.1355332730451155E-3</v>
      </c>
      <c r="Z27" s="45">
        <v>4.7943751088546226E-2</v>
      </c>
      <c r="AA27" s="45">
        <v>6.1965726744572514E-2</v>
      </c>
      <c r="AB27" s="45">
        <v>5.0753291632702362E-2</v>
      </c>
      <c r="AC27" s="45">
        <v>9.4134736526232832E-2</v>
      </c>
      <c r="AD27" s="45">
        <v>6.1877171445722683E-4</v>
      </c>
      <c r="AE27" s="45">
        <v>6.0455418995477718E-2</v>
      </c>
      <c r="AF27" s="45">
        <f t="shared" ref="AF27:AL27" si="28">AF26/AF12</f>
        <v>7.5961191167129571E-2</v>
      </c>
      <c r="AG27" s="45">
        <f t="shared" si="28"/>
        <v>5.96092529302183E-2</v>
      </c>
      <c r="AH27" s="45">
        <f t="shared" si="28"/>
        <v>6.1465644701465094E-2</v>
      </c>
      <c r="AI27" s="45">
        <f t="shared" si="28"/>
        <v>2.1199929279326429E-2</v>
      </c>
      <c r="AJ27" s="45">
        <f t="shared" si="28"/>
        <v>9.2259305551459836E-2</v>
      </c>
      <c r="AK27" s="45">
        <f t="shared" si="28"/>
        <v>9.7566862590010975E-2</v>
      </c>
      <c r="AL27" s="45">
        <f t="shared" si="28"/>
        <v>7.0301883272745738E-2</v>
      </c>
      <c r="AM27" s="45">
        <f>+AM26/AM12</f>
        <v>8.369638781543258E-2</v>
      </c>
      <c r="AN27" s="45">
        <f>+AN26/AN12</f>
        <v>2.7488446792463075E-3</v>
      </c>
      <c r="AO27" s="45">
        <f>+AO26/AO12</f>
        <v>7.0205190167982823E-2</v>
      </c>
      <c r="AP27" s="45">
        <f t="shared" ref="AP27:AQ27" si="29">+AP26/AP12</f>
        <v>0.10585247223888883</v>
      </c>
      <c r="AQ27" s="45">
        <f t="shared" si="29"/>
        <v>6.8007759099108098E-2</v>
      </c>
      <c r="AS27" s="45">
        <f>+AS26/AS12</f>
        <v>9.9044290205293026E-2</v>
      </c>
      <c r="AT27" s="45">
        <f>+AT26/AT12</f>
        <v>2.2334787223302059E-2</v>
      </c>
      <c r="AU27" s="45">
        <f>+AU26/AU12</f>
        <v>8.858935922866186E-2</v>
      </c>
      <c r="AV27" s="45">
        <f t="shared" ref="AV27:BC27" si="30">+AV26/AV12</f>
        <v>0.12305695533153561</v>
      </c>
      <c r="AW27" s="45">
        <f t="shared" si="30"/>
        <v>8.5548292116655766E-2</v>
      </c>
      <c r="AX27" s="45">
        <f t="shared" si="30"/>
        <v>3.2520112716749275E-2</v>
      </c>
      <c r="AY27" s="45">
        <f t="shared" si="30"/>
        <v>1.6959379431778721E-2</v>
      </c>
      <c r="AZ27" s="45">
        <f t="shared" si="30"/>
        <v>0.10089264943154103</v>
      </c>
      <c r="BA27" s="45">
        <f t="shared" si="30"/>
        <v>0.12206394338191083</v>
      </c>
      <c r="BB27" s="45">
        <f t="shared" si="30"/>
        <v>7.1096365644204004E-2</v>
      </c>
      <c r="BC27" s="45">
        <f t="shared" si="30"/>
        <v>4.0786030841826706E-2</v>
      </c>
      <c r="BD27" s="46">
        <f>+BD26/BD12</f>
        <v>-1.2149491854991572</v>
      </c>
      <c r="BE27" s="46">
        <f>+BE26/BE12</f>
        <v>-1.1008476757152994</v>
      </c>
      <c r="BF27" s="46">
        <f>+BF26/BF12</f>
        <v>-0.55904662584342768</v>
      </c>
      <c r="BG27" s="46">
        <f>+BG26/BG12</f>
        <v>-0.38417881503754958</v>
      </c>
      <c r="BH27" s="45">
        <f t="shared" ref="BH27" si="31">+BH26/BH12</f>
        <v>-0.38955972720068405</v>
      </c>
      <c r="BI27" s="45">
        <f t="shared" ref="BI27:BJ27" si="32">+BI26/BI12</f>
        <v>-0.4025496176721105</v>
      </c>
      <c r="BJ27" s="45">
        <f t="shared" si="32"/>
        <v>-0.36481298639409693</v>
      </c>
      <c r="BK27" s="45">
        <f t="shared" ref="BK27" si="33">+BK26/BK12</f>
        <v>3.6791095812136215E-2</v>
      </c>
      <c r="BL27" s="46">
        <f>+BL26/BL12</f>
        <v>-0.21897867437935117</v>
      </c>
      <c r="BM27" s="45">
        <f t="shared" ref="BM27" si="34">+BM26/BM12</f>
        <v>-7.0522253367394414E-2</v>
      </c>
    </row>
    <row r="28" spans="2:65">
      <c r="B28" s="43"/>
      <c r="C28" s="44"/>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S28" s="45"/>
      <c r="AT28" s="45"/>
      <c r="AU28" s="45"/>
      <c r="AV28" s="45"/>
      <c r="AW28" s="45"/>
      <c r="AX28" s="45"/>
      <c r="AY28" s="45"/>
      <c r="AZ28" s="45"/>
      <c r="BA28" s="45"/>
      <c r="BB28" s="45"/>
      <c r="BC28" s="45"/>
      <c r="BD28" s="46"/>
      <c r="BE28" s="46"/>
      <c r="BF28" s="46"/>
      <c r="BG28" s="46"/>
      <c r="BH28" s="45"/>
      <c r="BI28" s="45"/>
      <c r="BJ28" s="45"/>
      <c r="BK28" s="45"/>
      <c r="BL28" s="46"/>
      <c r="BM28" s="45"/>
    </row>
    <row r="29" spans="2:65">
      <c r="B29" s="39" t="s">
        <v>159</v>
      </c>
      <c r="C29" s="40" t="s">
        <v>27</v>
      </c>
      <c r="D29" s="41">
        <f t="shared" ref="D29:AC29" si="35">D26-D18</f>
        <v>465645.32392618479</v>
      </c>
      <c r="E29" s="41">
        <f t="shared" si="35"/>
        <v>324896.41528350487</v>
      </c>
      <c r="F29" s="41">
        <f t="shared" si="35"/>
        <v>750453.8482026672</v>
      </c>
      <c r="G29" s="41">
        <f t="shared" si="35"/>
        <v>585996.41258764314</v>
      </c>
      <c r="H29" s="41">
        <f t="shared" si="35"/>
        <v>2126991.9999999981</v>
      </c>
      <c r="I29" s="41">
        <f t="shared" si="35"/>
        <v>292482</v>
      </c>
      <c r="J29" s="41">
        <f t="shared" si="35"/>
        <v>144724</v>
      </c>
      <c r="K29" s="41">
        <f t="shared" si="35"/>
        <v>376480</v>
      </c>
      <c r="L29" s="41">
        <f t="shared" si="35"/>
        <v>364712</v>
      </c>
      <c r="M29" s="41">
        <f t="shared" si="35"/>
        <v>1178399</v>
      </c>
      <c r="N29" s="41">
        <f t="shared" si="35"/>
        <v>405096</v>
      </c>
      <c r="O29" s="41">
        <f t="shared" si="35"/>
        <v>290304</v>
      </c>
      <c r="P29" s="41">
        <f t="shared" si="35"/>
        <v>505208</v>
      </c>
      <c r="Q29" s="41">
        <f t="shared" si="35"/>
        <v>485031</v>
      </c>
      <c r="R29" s="41">
        <f t="shared" si="35"/>
        <v>1685638</v>
      </c>
      <c r="S29" s="41">
        <f t="shared" si="35"/>
        <v>358212</v>
      </c>
      <c r="T29" s="41">
        <f t="shared" si="35"/>
        <v>262800</v>
      </c>
      <c r="U29" s="41">
        <f t="shared" si="35"/>
        <v>369604</v>
      </c>
      <c r="V29" s="41">
        <f t="shared" si="35"/>
        <v>514015</v>
      </c>
      <c r="W29" s="41">
        <f t="shared" si="35"/>
        <v>1504630</v>
      </c>
      <c r="X29" s="41">
        <f t="shared" si="35"/>
        <v>464428</v>
      </c>
      <c r="Y29" s="41">
        <f t="shared" si="35"/>
        <v>252303</v>
      </c>
      <c r="Z29" s="41">
        <f t="shared" si="35"/>
        <v>353622</v>
      </c>
      <c r="AA29" s="41">
        <f t="shared" si="35"/>
        <v>377973</v>
      </c>
      <c r="AB29" s="41">
        <f t="shared" si="35"/>
        <v>1448326</v>
      </c>
      <c r="AC29" s="41">
        <f t="shared" si="35"/>
        <v>458560.57281667599</v>
      </c>
      <c r="AD29" s="41">
        <v>232012</v>
      </c>
      <c r="AE29" s="41">
        <v>395925</v>
      </c>
      <c r="AF29" s="41">
        <f>AF26-AF18</f>
        <v>441732</v>
      </c>
      <c r="AG29" s="41">
        <f>SUM(AC29:AF29)</f>
        <v>1528229.572816676</v>
      </c>
      <c r="AH29" s="41">
        <f>AH26-AH18</f>
        <v>404493</v>
      </c>
      <c r="AI29" s="41">
        <f>AI26-AI18</f>
        <v>291695</v>
      </c>
      <c r="AJ29" s="41">
        <f>AJ26-AJ18</f>
        <v>496222</v>
      </c>
      <c r="AK29" s="41">
        <f>AK26-AK18</f>
        <v>523749</v>
      </c>
      <c r="AL29" s="41">
        <f>SUM(AH29:AK29)</f>
        <v>1716159</v>
      </c>
      <c r="AM29" s="41">
        <f>AM26-AM18</f>
        <v>479996</v>
      </c>
      <c r="AN29" s="41">
        <f>AN26-AN18</f>
        <v>244024</v>
      </c>
      <c r="AO29" s="41">
        <f>AO26-AO18</f>
        <v>420133</v>
      </c>
      <c r="AP29" s="41">
        <f t="shared" ref="AP29:AQ29" si="36">AP26-AP18</f>
        <v>542612</v>
      </c>
      <c r="AQ29" s="41">
        <f t="shared" si="36"/>
        <v>1686765</v>
      </c>
      <c r="AS29" s="41">
        <f>AS26-AS18</f>
        <v>619331</v>
      </c>
      <c r="AT29" s="41">
        <f>AT26-AT18</f>
        <v>390087</v>
      </c>
      <c r="AU29" s="41">
        <f>AU26-AU18</f>
        <v>564843</v>
      </c>
      <c r="AV29" s="41">
        <f t="shared" ref="AV29:BE29" si="37">AV26-AV18</f>
        <v>685350</v>
      </c>
      <c r="AW29" s="41">
        <f t="shared" si="37"/>
        <v>2259611</v>
      </c>
      <c r="AX29" s="41">
        <f t="shared" si="37"/>
        <v>433766</v>
      </c>
      <c r="AY29" s="41">
        <f t="shared" si="37"/>
        <v>391922</v>
      </c>
      <c r="AZ29" s="41">
        <f t="shared" si="37"/>
        <v>644730</v>
      </c>
      <c r="BA29" s="41">
        <f t="shared" si="37"/>
        <v>741159</v>
      </c>
      <c r="BB29" s="41">
        <f t="shared" si="37"/>
        <v>2211577</v>
      </c>
      <c r="BC29" s="41">
        <f t="shared" si="37"/>
        <v>479064</v>
      </c>
      <c r="BD29" s="42">
        <f t="shared" si="37"/>
        <v>-387978</v>
      </c>
      <c r="BE29" s="42">
        <f t="shared" si="37"/>
        <v>-264570</v>
      </c>
      <c r="BF29" s="42">
        <f>BF26-BF18</f>
        <v>-102417</v>
      </c>
      <c r="BG29" s="42">
        <f>BG26-BG18</f>
        <v>-275901</v>
      </c>
      <c r="BH29" s="41">
        <f t="shared" ref="BH29" si="38">BH26-BH18</f>
        <v>-62522.82536185073</v>
      </c>
      <c r="BI29" s="41">
        <f t="shared" ref="BI29:BJ29" si="39">BI26-BI18</f>
        <v>-88946.611724021845</v>
      </c>
      <c r="BJ29" s="41">
        <f t="shared" si="39"/>
        <v>-188371</v>
      </c>
      <c r="BK29" s="41">
        <f t="shared" ref="BK29" si="40">BK26-BK18</f>
        <v>385958.75718073593</v>
      </c>
      <c r="BL29" s="42">
        <f>BL26-BL18</f>
        <v>46118.320094863884</v>
      </c>
      <c r="BM29" s="41">
        <f t="shared" ref="BM29" si="41">BM26-BM18</f>
        <v>154089.73794418643</v>
      </c>
    </row>
    <row r="30" spans="2:65">
      <c r="B30" s="43" t="s">
        <v>160</v>
      </c>
      <c r="C30" s="44" t="s">
        <v>45</v>
      </c>
      <c r="D30" s="45">
        <f t="shared" ref="D30:AC30" si="42">D29/D12</f>
        <v>0.14781355263493379</v>
      </c>
      <c r="E30" s="45">
        <f t="shared" si="42"/>
        <v>0.1015659324576122</v>
      </c>
      <c r="F30" s="45">
        <f t="shared" si="42"/>
        <v>0.21584377765160964</v>
      </c>
      <c r="G30" s="45">
        <f t="shared" si="42"/>
        <v>0.16813037680450379</v>
      </c>
      <c r="H30" s="45">
        <f t="shared" si="42"/>
        <v>0.15978845274460521</v>
      </c>
      <c r="I30" s="45">
        <f t="shared" si="42"/>
        <v>8.8002305952752033E-2</v>
      </c>
      <c r="J30" s="45">
        <f t="shared" si="42"/>
        <v>4.685093804497268E-2</v>
      </c>
      <c r="K30" s="45">
        <f t="shared" si="42"/>
        <v>0.1127528951180644</v>
      </c>
      <c r="L30" s="45">
        <f t="shared" si="42"/>
        <v>0.10508902883009821</v>
      </c>
      <c r="M30" s="45">
        <f t="shared" si="42"/>
        <v>8.9123491199425933E-2</v>
      </c>
      <c r="N30" s="45">
        <f t="shared" si="42"/>
        <v>0.11883240944696183</v>
      </c>
      <c r="O30" s="45">
        <f t="shared" si="42"/>
        <v>9.3679360265590067E-2</v>
      </c>
      <c r="P30" s="45">
        <f t="shared" si="42"/>
        <v>0.15032918952663718</v>
      </c>
      <c r="Q30" s="45">
        <f t="shared" si="42"/>
        <v>0.14275921503343883</v>
      </c>
      <c r="R30" s="45">
        <f t="shared" si="42"/>
        <v>0.12706354888572394</v>
      </c>
      <c r="S30" s="45">
        <f t="shared" si="42"/>
        <v>0.11273621647649755</v>
      </c>
      <c r="T30" s="45">
        <f t="shared" si="42"/>
        <v>8.6228167343017484E-2</v>
      </c>
      <c r="U30" s="45">
        <f t="shared" si="42"/>
        <v>0.11765956769490338</v>
      </c>
      <c r="V30" s="45">
        <f t="shared" si="42"/>
        <v>0.16556118611787418</v>
      </c>
      <c r="W30" s="45">
        <f t="shared" si="42"/>
        <v>0.12064889626021538</v>
      </c>
      <c r="X30" s="45">
        <f t="shared" si="42"/>
        <v>0.16639354070842688</v>
      </c>
      <c r="Y30" s="45">
        <f t="shared" si="42"/>
        <v>0.10456621080264285</v>
      </c>
      <c r="Z30" s="45">
        <f t="shared" si="42"/>
        <v>0.140615121070199</v>
      </c>
      <c r="AA30" s="45">
        <f t="shared" si="42"/>
        <v>0.15703022175248274</v>
      </c>
      <c r="AB30" s="45">
        <f t="shared" si="42"/>
        <v>0.14303287455265379</v>
      </c>
      <c r="AC30" s="45">
        <f t="shared" si="42"/>
        <v>0.19700863886733333</v>
      </c>
      <c r="AD30" s="45">
        <v>0.10992531624398937</v>
      </c>
      <c r="AE30" s="45">
        <v>0.15714265302283048</v>
      </c>
      <c r="AF30" s="45">
        <f t="shared" ref="AF30:AL30" si="43">AF29/AF12</f>
        <v>0.1719261810165523</v>
      </c>
      <c r="AG30" s="45">
        <f t="shared" si="43"/>
        <v>0.16040889318329521</v>
      </c>
      <c r="AH30" s="45">
        <f t="shared" si="43"/>
        <v>0.16326996035034425</v>
      </c>
      <c r="AI30" s="45">
        <f t="shared" si="43"/>
        <v>0.12828897311646834</v>
      </c>
      <c r="AJ30" s="45">
        <f t="shared" si="43"/>
        <v>0.18760514987709043</v>
      </c>
      <c r="AK30" s="45">
        <f t="shared" si="43"/>
        <v>0.18924446239836334</v>
      </c>
      <c r="AL30" s="45">
        <f t="shared" si="43"/>
        <v>0.16885020124370856</v>
      </c>
      <c r="AM30" s="45">
        <f>AM29/AM12</f>
        <v>0.17578819689614053</v>
      </c>
      <c r="AN30" s="45">
        <f>AN29/AN12</f>
        <v>0.10351606080376557</v>
      </c>
      <c r="AO30" s="45">
        <f>AO29/AO12</f>
        <v>0.16859398205684553</v>
      </c>
      <c r="AP30" s="45">
        <f t="shared" ref="AP30:AQ30" si="44">AP29/AP12</f>
        <v>0.19460016217516998</v>
      </c>
      <c r="AQ30" s="45">
        <f t="shared" si="44"/>
        <v>0.16268616755016824</v>
      </c>
      <c r="AS30" s="45">
        <f>AS29/AS12</f>
        <v>0.22681663966342139</v>
      </c>
      <c r="AT30" s="45">
        <f>AT29/AT12</f>
        <v>0.16547663185079542</v>
      </c>
      <c r="AU30" s="45">
        <f>AU29/AU12</f>
        <v>0.22666424824266318</v>
      </c>
      <c r="AV30" s="45">
        <f t="shared" ref="AV30:BE30" si="45">AV29/AV12</f>
        <v>0.24579113832121802</v>
      </c>
      <c r="AW30" s="45">
        <f t="shared" si="45"/>
        <v>0.2179363774706039</v>
      </c>
      <c r="AX30" s="45">
        <f t="shared" si="45"/>
        <v>0.17177028339170339</v>
      </c>
      <c r="AY30" s="45">
        <f t="shared" si="45"/>
        <v>0.16537093289034357</v>
      </c>
      <c r="AZ30" s="45">
        <f t="shared" si="45"/>
        <v>0.24191587557690142</v>
      </c>
      <c r="BA30" s="45">
        <f t="shared" si="45"/>
        <v>0.25818939720657896</v>
      </c>
      <c r="BB30" s="45">
        <f t="shared" si="45"/>
        <v>0.21202113675994472</v>
      </c>
      <c r="BC30" s="45">
        <f t="shared" si="45"/>
        <v>0.20365553229251909</v>
      </c>
      <c r="BD30" s="46">
        <f t="shared" si="45"/>
        <v>-0.67842079862349702</v>
      </c>
      <c r="BE30" s="46">
        <f t="shared" si="45"/>
        <v>-0.51579936521800163</v>
      </c>
      <c r="BF30" s="46">
        <f>BF29/BF12</f>
        <v>-0.11411008904457577</v>
      </c>
      <c r="BG30" s="46">
        <f>BG29/BG12</f>
        <v>-6.3649842698485171E-2</v>
      </c>
      <c r="BH30" s="45">
        <f t="shared" ref="BH30" si="46">BH29/BH12</f>
        <v>-6.8468329170978642E-2</v>
      </c>
      <c r="BI30" s="45">
        <f t="shared" ref="BI30:BJ30" si="47">BI29/BI12</f>
        <v>-0.10008571229919523</v>
      </c>
      <c r="BJ30" s="45">
        <f t="shared" si="47"/>
        <v>-0.14339828611144309</v>
      </c>
      <c r="BK30" s="45">
        <f t="shared" ref="BK30" si="48">BK29/BK12</f>
        <v>0.19337998871518475</v>
      </c>
      <c r="BL30" s="46">
        <f>BL29/BL12</f>
        <v>9.022734363529827E-3</v>
      </c>
      <c r="BM30" s="45">
        <f t="shared" ref="BM30" si="49">BM29/BM12</f>
        <v>7.8656110371136248E-2</v>
      </c>
    </row>
    <row r="31" spans="2:65">
      <c r="B31" s="43"/>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S31" s="45"/>
      <c r="AT31" s="45"/>
      <c r="AU31" s="45"/>
      <c r="AV31" s="45"/>
      <c r="AW31" s="45"/>
      <c r="AX31" s="45"/>
      <c r="AY31" s="45"/>
      <c r="AZ31" s="45"/>
      <c r="BA31" s="45"/>
      <c r="BB31" s="45"/>
      <c r="BC31" s="45"/>
      <c r="BD31" s="46"/>
      <c r="BE31" s="46"/>
      <c r="BF31" s="46"/>
      <c r="BG31" s="46"/>
      <c r="BH31" s="45"/>
      <c r="BI31" s="45"/>
      <c r="BJ31" s="45"/>
      <c r="BK31" s="45"/>
      <c r="BL31" s="46"/>
      <c r="BM31" s="45"/>
    </row>
    <row r="32" spans="2:65">
      <c r="B32" s="39" t="s">
        <v>161</v>
      </c>
      <c r="C32" s="40" t="s">
        <v>27</v>
      </c>
      <c r="D32" s="41">
        <f t="shared" ref="D32:AC32" si="50">D29-D21</f>
        <v>560065.32392618479</v>
      </c>
      <c r="E32" s="41">
        <f t="shared" si="50"/>
        <v>426036.41528350487</v>
      </c>
      <c r="F32" s="41">
        <f t="shared" si="50"/>
        <v>852405.8482026672</v>
      </c>
      <c r="G32" s="41">
        <f t="shared" si="50"/>
        <v>688756.41258764314</v>
      </c>
      <c r="H32" s="41">
        <f t="shared" si="50"/>
        <v>2527263.9999999981</v>
      </c>
      <c r="I32" s="41">
        <f t="shared" si="50"/>
        <v>394763</v>
      </c>
      <c r="J32" s="41">
        <f t="shared" si="50"/>
        <v>248018</v>
      </c>
      <c r="K32" s="41">
        <f t="shared" si="50"/>
        <v>477986</v>
      </c>
      <c r="L32" s="41">
        <f t="shared" si="50"/>
        <v>479667</v>
      </c>
      <c r="M32" s="41">
        <f t="shared" si="50"/>
        <v>1600435</v>
      </c>
      <c r="N32" s="41">
        <f t="shared" si="50"/>
        <v>511596</v>
      </c>
      <c r="O32" s="41">
        <f t="shared" si="50"/>
        <v>383017</v>
      </c>
      <c r="P32" s="41">
        <f t="shared" si="50"/>
        <v>621355</v>
      </c>
      <c r="Q32" s="41">
        <f t="shared" si="50"/>
        <v>610748</v>
      </c>
      <c r="R32" s="41">
        <f t="shared" si="50"/>
        <v>2126715</v>
      </c>
      <c r="S32" s="41">
        <f t="shared" si="50"/>
        <v>486080</v>
      </c>
      <c r="T32" s="41">
        <f t="shared" si="50"/>
        <v>396005</v>
      </c>
      <c r="U32" s="41">
        <f t="shared" si="50"/>
        <v>501346</v>
      </c>
      <c r="V32" s="41">
        <f t="shared" si="50"/>
        <v>642584</v>
      </c>
      <c r="W32" s="41">
        <f t="shared" si="50"/>
        <v>2026014</v>
      </c>
      <c r="X32" s="41">
        <f t="shared" si="50"/>
        <v>593327</v>
      </c>
      <c r="Y32" s="41">
        <f t="shared" si="50"/>
        <v>381096</v>
      </c>
      <c r="Z32" s="41">
        <f t="shared" si="50"/>
        <v>487064</v>
      </c>
      <c r="AA32" s="41">
        <f t="shared" si="50"/>
        <v>511973</v>
      </c>
      <c r="AB32" s="41">
        <f t="shared" si="50"/>
        <v>1973460</v>
      </c>
      <c r="AC32" s="41">
        <f t="shared" si="50"/>
        <v>592163.57281667599</v>
      </c>
      <c r="AD32" s="41">
        <v>370566</v>
      </c>
      <c r="AE32" s="41">
        <v>543368</v>
      </c>
      <c r="AF32" s="41">
        <f>AF29-AF21</f>
        <v>591111</v>
      </c>
      <c r="AG32" s="41">
        <f>SUM(AC32:AF32)</f>
        <v>2097208.572816676</v>
      </c>
      <c r="AH32" s="41">
        <f>AH29-AH21</f>
        <v>554889</v>
      </c>
      <c r="AI32" s="41">
        <f>AI29-AI21</f>
        <v>444826</v>
      </c>
      <c r="AJ32" s="41">
        <f>AJ29-AJ21</f>
        <v>635775</v>
      </c>
      <c r="AK32" s="41">
        <f>AK29-AK21</f>
        <v>660221</v>
      </c>
      <c r="AL32" s="41">
        <f>SUM(AH32:AK32)</f>
        <v>2295711</v>
      </c>
      <c r="AM32" s="41">
        <f>AM29-AM21</f>
        <v>615757</v>
      </c>
      <c r="AN32" s="41">
        <f>AN29-AN21</f>
        <v>381066</v>
      </c>
      <c r="AO32" s="41">
        <f>AO29-AO21</f>
        <v>553528</v>
      </c>
      <c r="AP32" s="41">
        <f t="shared" ref="AP32:AQ32" si="51">AP29-AP21</f>
        <v>674761</v>
      </c>
      <c r="AQ32" s="41">
        <f t="shared" si="51"/>
        <v>2225112</v>
      </c>
      <c r="AS32" s="41"/>
      <c r="AT32" s="41"/>
      <c r="AU32" s="41"/>
      <c r="AV32" s="41"/>
      <c r="AW32" s="41"/>
      <c r="AX32" s="41"/>
      <c r="AY32" s="41"/>
      <c r="AZ32" s="41"/>
      <c r="BA32" s="41"/>
      <c r="BB32" s="41"/>
      <c r="BC32" s="41"/>
      <c r="BD32" s="42"/>
      <c r="BE32" s="42"/>
      <c r="BF32" s="42"/>
      <c r="BG32" s="42"/>
      <c r="BH32" s="41"/>
      <c r="BI32" s="41"/>
      <c r="BJ32" s="41"/>
      <c r="BK32" s="41"/>
      <c r="BL32" s="42"/>
      <c r="BM32" s="41"/>
    </row>
    <row r="33" spans="2:65">
      <c r="B33" s="43" t="s">
        <v>162</v>
      </c>
      <c r="C33" s="44" t="s">
        <v>45</v>
      </c>
      <c r="D33" s="45">
        <f t="shared" ref="D33:AC33" si="52">D32/D12</f>
        <v>0.17778605514416734</v>
      </c>
      <c r="E33" s="45">
        <f t="shared" si="52"/>
        <v>0.13318332780436976</v>
      </c>
      <c r="F33" s="45">
        <f t="shared" si="52"/>
        <v>0.24516697303776225</v>
      </c>
      <c r="G33" s="45">
        <f t="shared" si="52"/>
        <v>0.1976136247379488</v>
      </c>
      <c r="H33" s="45">
        <f t="shared" si="52"/>
        <v>0.18985854400822477</v>
      </c>
      <c r="I33" s="45">
        <f t="shared" si="52"/>
        <v>0.1187767257637265</v>
      </c>
      <c r="J33" s="45">
        <f t="shared" si="52"/>
        <v>8.0289903209129335E-2</v>
      </c>
      <c r="K33" s="45">
        <f t="shared" si="52"/>
        <v>0.14315316969268788</v>
      </c>
      <c r="L33" s="45">
        <f t="shared" si="52"/>
        <v>0.13821245034944482</v>
      </c>
      <c r="M33" s="45">
        <f t="shared" si="52"/>
        <v>0.121042494637006</v>
      </c>
      <c r="N33" s="45">
        <f t="shared" si="52"/>
        <v>0.15007352662931225</v>
      </c>
      <c r="O33" s="45">
        <f t="shared" si="52"/>
        <v>0.12359728949944029</v>
      </c>
      <c r="P33" s="45">
        <f t="shared" si="52"/>
        <v>0.18488977521797684</v>
      </c>
      <c r="Q33" s="45">
        <f t="shared" si="52"/>
        <v>0.17976151021943484</v>
      </c>
      <c r="R33" s="45">
        <f t="shared" si="52"/>
        <v>0.16031197408251496</v>
      </c>
      <c r="S33" s="45">
        <f t="shared" si="52"/>
        <v>0.15297873914021845</v>
      </c>
      <c r="T33" s="45">
        <f t="shared" si="52"/>
        <v>0.12993449546678706</v>
      </c>
      <c r="U33" s="45">
        <f t="shared" si="52"/>
        <v>0.15959825549931558</v>
      </c>
      <c r="V33" s="45">
        <f t="shared" si="52"/>
        <v>0.20697249928575639</v>
      </c>
      <c r="W33" s="45">
        <f t="shared" si="52"/>
        <v>0.16245612071256321</v>
      </c>
      <c r="X33" s="45">
        <f t="shared" si="52"/>
        <v>0.21257499618435752</v>
      </c>
      <c r="Y33" s="45">
        <f t="shared" si="52"/>
        <v>0.1579440778430854</v>
      </c>
      <c r="Z33" s="45">
        <f t="shared" si="52"/>
        <v>0.1936773258703797</v>
      </c>
      <c r="AA33" s="45">
        <f t="shared" si="52"/>
        <v>0.21270099642377591</v>
      </c>
      <c r="AB33" s="45">
        <f t="shared" si="52"/>
        <v>0.194893730151002</v>
      </c>
      <c r="AC33" s="45">
        <f t="shared" si="52"/>
        <v>0.25440769744081204</v>
      </c>
      <c r="AD33" s="45">
        <v>0.175571025374852</v>
      </c>
      <c r="AE33" s="45">
        <v>0.21566278736556002</v>
      </c>
      <c r="AF33" s="45">
        <f t="shared" ref="AF33:AN33" si="53">AF32/AF12</f>
        <v>0.23006586977369817</v>
      </c>
      <c r="AG33" s="45">
        <f t="shared" si="53"/>
        <v>0.22013113207854176</v>
      </c>
      <c r="AH33" s="45">
        <f t="shared" si="53"/>
        <v>0.22397595268358703</v>
      </c>
      <c r="AI33" s="45">
        <f t="shared" si="53"/>
        <v>0.19563678073160712</v>
      </c>
      <c r="AJ33" s="45">
        <f t="shared" si="53"/>
        <v>0.24036553027295679</v>
      </c>
      <c r="AK33" s="45">
        <f t="shared" si="53"/>
        <v>0.23855543057668815</v>
      </c>
      <c r="AL33" s="45">
        <f t="shared" si="53"/>
        <v>0.22587141654555051</v>
      </c>
      <c r="AM33" s="45">
        <f t="shared" si="53"/>
        <v>0.22550773913986119</v>
      </c>
      <c r="AN33" s="45">
        <f t="shared" si="53"/>
        <v>0.16164988372556688</v>
      </c>
      <c r="AO33" s="45">
        <f>AO32/AO12</f>
        <v>0.22212368392856927</v>
      </c>
      <c r="AP33" s="45">
        <f t="shared" ref="AP33:AQ33" si="54">AP32/AP12</f>
        <v>0.24199354240134732</v>
      </c>
      <c r="AQ33" s="45">
        <f t="shared" si="54"/>
        <v>0.21460899630350994</v>
      </c>
      <c r="AS33" s="45"/>
      <c r="AT33" s="45"/>
      <c r="AU33" s="45"/>
      <c r="AV33" s="45"/>
      <c r="AW33" s="45"/>
      <c r="AX33" s="45"/>
      <c r="AY33" s="45"/>
      <c r="AZ33" s="45"/>
      <c r="BA33" s="45"/>
      <c r="BB33" s="45"/>
      <c r="BC33" s="45"/>
      <c r="BD33" s="46"/>
      <c r="BE33" s="46"/>
      <c r="BF33" s="46"/>
      <c r="BG33" s="46"/>
      <c r="BH33" s="45"/>
      <c r="BI33" s="45"/>
      <c r="BJ33" s="45"/>
      <c r="BK33" s="45"/>
      <c r="BL33" s="46"/>
      <c r="BM33" s="45"/>
    </row>
    <row r="34" spans="2:65">
      <c r="B34" s="19"/>
      <c r="C34" s="23"/>
      <c r="D34" s="5"/>
      <c r="E34" s="5"/>
      <c r="F34" s="5"/>
      <c r="G34" s="5"/>
      <c r="H34" s="5"/>
      <c r="I34" s="5"/>
      <c r="J34" s="5"/>
      <c r="K34" s="5"/>
      <c r="L34" s="5"/>
      <c r="M34" s="5"/>
      <c r="N34" s="47"/>
      <c r="O34" s="47"/>
      <c r="P34" s="47"/>
      <c r="Q34" s="47"/>
      <c r="R34" s="5"/>
      <c r="S34" s="47"/>
      <c r="T34" s="47"/>
      <c r="U34" s="47"/>
      <c r="V34" s="47"/>
      <c r="W34" s="5"/>
      <c r="X34" s="47"/>
      <c r="Y34" s="47"/>
      <c r="Z34" s="47"/>
      <c r="AA34" s="47"/>
      <c r="AB34" s="5"/>
      <c r="AC34" s="47"/>
      <c r="AD34" s="47"/>
      <c r="AE34" s="47"/>
      <c r="AF34" s="47"/>
      <c r="AG34" s="5"/>
      <c r="AH34" s="47"/>
      <c r="AI34" s="47"/>
      <c r="AJ34" s="47"/>
      <c r="AK34" s="47"/>
      <c r="AL34" s="5"/>
      <c r="AM34" s="5"/>
      <c r="AN34" s="5"/>
      <c r="AO34" s="5"/>
      <c r="AP34" s="5"/>
      <c r="AQ34" s="5"/>
      <c r="AS34" s="5"/>
      <c r="AT34" s="5"/>
      <c r="AU34" s="5"/>
      <c r="AV34" s="5"/>
      <c r="AW34" s="5"/>
      <c r="AX34" s="5"/>
      <c r="AY34" s="5"/>
      <c r="AZ34" s="5"/>
      <c r="BA34" s="5"/>
      <c r="BB34" s="5"/>
      <c r="BC34" s="5"/>
      <c r="BD34" s="4"/>
      <c r="BE34" s="4"/>
      <c r="BF34" s="4"/>
      <c r="BG34" s="4"/>
      <c r="BH34" s="5"/>
      <c r="BI34" s="5"/>
      <c r="BJ34" s="5"/>
      <c r="BK34" s="5"/>
      <c r="BL34" s="4"/>
      <c r="BM34" s="5"/>
    </row>
    <row r="35" spans="2:65">
      <c r="B35" s="33" t="s">
        <v>46</v>
      </c>
      <c r="C35" s="34"/>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S35" s="35"/>
      <c r="AT35" s="35"/>
      <c r="AU35" s="35"/>
      <c r="AV35" s="35"/>
      <c r="AW35" s="35"/>
      <c r="AX35" s="35"/>
      <c r="AY35" s="35"/>
      <c r="AZ35" s="35"/>
      <c r="BA35" s="35"/>
      <c r="BB35" s="35"/>
      <c r="BC35" s="35"/>
      <c r="BD35" s="36"/>
      <c r="BE35" s="36"/>
      <c r="BF35" s="36"/>
      <c r="BG35" s="36"/>
      <c r="BH35" s="35"/>
      <c r="BI35" s="35"/>
      <c r="BJ35" s="35"/>
      <c r="BK35" s="35"/>
      <c r="BL35" s="36"/>
      <c r="BM35" s="35"/>
    </row>
    <row r="36" spans="2:65">
      <c r="B36" s="6" t="s">
        <v>47</v>
      </c>
      <c r="C36" s="23" t="s">
        <v>27</v>
      </c>
      <c r="D36" s="5">
        <v>29427</v>
      </c>
      <c r="E36" s="5">
        <v>57379</v>
      </c>
      <c r="F36" s="5">
        <v>39014</v>
      </c>
      <c r="G36" s="5">
        <v>34739</v>
      </c>
      <c r="H36" s="5">
        <v>160559</v>
      </c>
      <c r="I36" s="5">
        <v>39315</v>
      </c>
      <c r="J36" s="5">
        <v>38106</v>
      </c>
      <c r="K36" s="5">
        <v>23889</v>
      </c>
      <c r="L36" s="5">
        <v>15862</v>
      </c>
      <c r="M36" s="5">
        <v>117172</v>
      </c>
      <c r="N36" s="5">
        <v>29826</v>
      </c>
      <c r="O36" s="5">
        <v>9921</v>
      </c>
      <c r="P36" s="5">
        <v>12003</v>
      </c>
      <c r="Q36" s="5">
        <v>21077</v>
      </c>
      <c r="R36" s="5">
        <v>72828</v>
      </c>
      <c r="S36" s="5">
        <v>19541</v>
      </c>
      <c r="T36" s="5">
        <v>25708</v>
      </c>
      <c r="U36" s="5">
        <v>23347</v>
      </c>
      <c r="V36" s="5">
        <v>21904</v>
      </c>
      <c r="W36" s="5">
        <v>90500</v>
      </c>
      <c r="X36" s="5">
        <v>18490</v>
      </c>
      <c r="Y36" s="5">
        <v>13394</v>
      </c>
      <c r="Z36" s="5">
        <v>32706</v>
      </c>
      <c r="AA36" s="5">
        <v>10490</v>
      </c>
      <c r="AB36" s="5">
        <v>75080</v>
      </c>
      <c r="AC36" s="5">
        <v>10864.177566102817</v>
      </c>
      <c r="AD36" s="5">
        <v>20554</v>
      </c>
      <c r="AE36" s="5">
        <v>21729</v>
      </c>
      <c r="AF36" s="5">
        <v>21802</v>
      </c>
      <c r="AG36" s="5">
        <f>SUM(AC36:AF36)</f>
        <v>74949.177566102822</v>
      </c>
      <c r="AH36" s="5">
        <v>22924</v>
      </c>
      <c r="AI36" s="5">
        <v>19300</v>
      </c>
      <c r="AJ36" s="5">
        <v>24432</v>
      </c>
      <c r="AK36" s="5">
        <v>12039</v>
      </c>
      <c r="AL36" s="5">
        <f>SUM(AH36:AK36)</f>
        <v>78695</v>
      </c>
      <c r="AM36" s="5">
        <v>12187</v>
      </c>
      <c r="AN36" s="5">
        <v>12740</v>
      </c>
      <c r="AO36" s="5">
        <v>9300</v>
      </c>
      <c r="AP36" s="5">
        <v>19026</v>
      </c>
      <c r="AQ36" s="5">
        <f>SUM(AM36:AP36)</f>
        <v>53253</v>
      </c>
      <c r="AS36" s="5">
        <v>12187</v>
      </c>
      <c r="AT36" s="5">
        <v>12740</v>
      </c>
      <c r="AU36" s="5">
        <v>9300</v>
      </c>
      <c r="AV36" s="5">
        <v>19026</v>
      </c>
      <c r="AW36" s="5">
        <f>SUM(AS36:AV36)</f>
        <v>53253</v>
      </c>
      <c r="AX36" s="5">
        <v>5891</v>
      </c>
      <c r="AY36" s="5">
        <v>6309</v>
      </c>
      <c r="AZ36" s="5">
        <v>4063</v>
      </c>
      <c r="BA36" s="5">
        <v>10020</v>
      </c>
      <c r="BB36" s="5">
        <f>SUM(AX36:BA36)</f>
        <v>26283</v>
      </c>
      <c r="BC36" s="5">
        <v>7088</v>
      </c>
      <c r="BD36" s="4">
        <v>5953</v>
      </c>
      <c r="BE36" s="4">
        <v>29097</v>
      </c>
      <c r="BF36" s="4">
        <v>8259</v>
      </c>
      <c r="BG36" s="4">
        <f>SUM(BC36:BF36)</f>
        <v>50397</v>
      </c>
      <c r="BH36" s="5">
        <v>7469.1936625359504</v>
      </c>
      <c r="BI36" s="5">
        <v>4363</v>
      </c>
      <c r="BJ36" s="5">
        <v>3019</v>
      </c>
      <c r="BK36" s="5">
        <v>6256</v>
      </c>
      <c r="BL36" s="4">
        <f>SUM(BH36:BK36)</f>
        <v>21107.193662535952</v>
      </c>
      <c r="BM36" s="5">
        <v>4563</v>
      </c>
    </row>
    <row r="37" spans="2:65">
      <c r="B37" s="6" t="s">
        <v>48</v>
      </c>
      <c r="C37" s="23" t="s">
        <v>27</v>
      </c>
      <c r="D37" s="5">
        <v>-94777</v>
      </c>
      <c r="E37" s="5">
        <v>-117217</v>
      </c>
      <c r="F37" s="5">
        <v>-124027</v>
      </c>
      <c r="G37" s="5">
        <v>-116587</v>
      </c>
      <c r="H37" s="5">
        <v>-452608</v>
      </c>
      <c r="I37" s="5">
        <v>-107811</v>
      </c>
      <c r="J37" s="5">
        <v>-122271</v>
      </c>
      <c r="K37" s="5">
        <v>-105249</v>
      </c>
      <c r="L37" s="5">
        <v>-108870</v>
      </c>
      <c r="M37" s="5">
        <v>-444201</v>
      </c>
      <c r="N37" s="5">
        <v>-110174</v>
      </c>
      <c r="O37" s="5">
        <v>-116251</v>
      </c>
      <c r="P37" s="5">
        <v>-113794</v>
      </c>
      <c r="Q37" s="5">
        <v>-122304</v>
      </c>
      <c r="R37" s="5">
        <v>-462524</v>
      </c>
      <c r="S37" s="5">
        <v>-131384</v>
      </c>
      <c r="T37" s="5">
        <v>-113034</v>
      </c>
      <c r="U37" s="5">
        <v>-85930</v>
      </c>
      <c r="V37" s="5">
        <v>-99686</v>
      </c>
      <c r="W37" s="5">
        <v>-430034</v>
      </c>
      <c r="X37" s="5">
        <v>-95333</v>
      </c>
      <c r="Y37" s="5">
        <v>-110250</v>
      </c>
      <c r="Z37" s="5">
        <v>-107909</v>
      </c>
      <c r="AA37" s="5">
        <v>-99865</v>
      </c>
      <c r="AB37" s="5">
        <v>-413357</v>
      </c>
      <c r="AC37" s="5">
        <v>-103049</v>
      </c>
      <c r="AD37" s="5">
        <v>-103583</v>
      </c>
      <c r="AE37" s="5">
        <v>-103931</v>
      </c>
      <c r="AF37" s="5">
        <v>-105773</v>
      </c>
      <c r="AG37" s="5">
        <f>SUM(AC37:AF37)</f>
        <v>-416336</v>
      </c>
      <c r="AH37" s="5">
        <v>-95788</v>
      </c>
      <c r="AI37" s="5">
        <v>-102545</v>
      </c>
      <c r="AJ37" s="5">
        <v>-104720</v>
      </c>
      <c r="AK37" s="5">
        <v>-90233</v>
      </c>
      <c r="AL37" s="5">
        <f>SUM(AH37:AK37)</f>
        <v>-393286</v>
      </c>
      <c r="AM37" s="5">
        <v>-86217</v>
      </c>
      <c r="AN37" s="5">
        <v>-91252</v>
      </c>
      <c r="AO37" s="5">
        <v>-91310</v>
      </c>
      <c r="AP37" s="5">
        <v>-87490</v>
      </c>
      <c r="AQ37" s="5">
        <f>SUM(AM37:AP37)</f>
        <v>-356269</v>
      </c>
      <c r="AS37" s="5">
        <v>-133355</v>
      </c>
      <c r="AT37" s="5">
        <v>-139171</v>
      </c>
      <c r="AU37" s="5">
        <v>-135827</v>
      </c>
      <c r="AV37" s="5">
        <v>-130784</v>
      </c>
      <c r="AW37" s="5">
        <f>SUM(AS37:AV37)</f>
        <v>-539137</v>
      </c>
      <c r="AX37" s="5">
        <v>-138446</v>
      </c>
      <c r="AY37" s="5">
        <v>-141799</v>
      </c>
      <c r="AZ37" s="5">
        <v>-145813</v>
      </c>
      <c r="BA37" s="5">
        <v>-163876</v>
      </c>
      <c r="BB37" s="5">
        <f>SUM(AX37:BA37)</f>
        <v>-589934</v>
      </c>
      <c r="BC37" s="5">
        <v>-127354</v>
      </c>
      <c r="BD37" s="4">
        <v>-128795</v>
      </c>
      <c r="BE37" s="4">
        <v>-114506</v>
      </c>
      <c r="BF37" s="4">
        <v>-216324</v>
      </c>
      <c r="BG37" s="4">
        <f>SUM(BC37:BF37)</f>
        <v>-586979</v>
      </c>
      <c r="BH37" s="5">
        <v>-193647.02889755898</v>
      </c>
      <c r="BI37" s="5">
        <v>-188880</v>
      </c>
      <c r="BJ37" s="5">
        <v>-206130</v>
      </c>
      <c r="BK37" s="5">
        <v>-216887</v>
      </c>
      <c r="BL37" s="4">
        <f>SUM(BH37:BK37)</f>
        <v>-805544.02889755904</v>
      </c>
      <c r="BM37" s="5">
        <v>-259399</v>
      </c>
    </row>
    <row r="38" spans="2:65">
      <c r="B38" s="6" t="s">
        <v>49</v>
      </c>
      <c r="C38" s="23" t="s">
        <v>27</v>
      </c>
      <c r="D38" s="5">
        <v>93008</v>
      </c>
      <c r="E38" s="5">
        <v>135624</v>
      </c>
      <c r="F38" s="5">
        <v>-744068</v>
      </c>
      <c r="G38" s="5">
        <v>-42721</v>
      </c>
      <c r="H38" s="5">
        <v>-558157</v>
      </c>
      <c r="I38" s="5">
        <v>151528</v>
      </c>
      <c r="J38" s="5">
        <v>-435557</v>
      </c>
      <c r="K38" s="5">
        <v>9346</v>
      </c>
      <c r="L38" s="5">
        <v>-54207</v>
      </c>
      <c r="M38" s="5">
        <v>-328890</v>
      </c>
      <c r="N38" s="5">
        <v>37502</v>
      </c>
      <c r="O38" s="5">
        <v>-386570</v>
      </c>
      <c r="P38" s="5">
        <v>-46405</v>
      </c>
      <c r="Q38" s="5">
        <v>-142623</v>
      </c>
      <c r="R38" s="5">
        <v>-538097</v>
      </c>
      <c r="S38" s="5">
        <v>-27303</v>
      </c>
      <c r="T38" s="5">
        <v>33469</v>
      </c>
      <c r="U38" s="5">
        <v>-152729</v>
      </c>
      <c r="V38" s="5">
        <v>37963</v>
      </c>
      <c r="W38" s="5">
        <v>-108599</v>
      </c>
      <c r="X38" s="5">
        <v>-197965</v>
      </c>
      <c r="Y38" s="5">
        <v>20219</v>
      </c>
      <c r="Z38" s="5">
        <v>-231060</v>
      </c>
      <c r="AA38" s="5">
        <v>-123951</v>
      </c>
      <c r="AB38" s="5">
        <v>-532757</v>
      </c>
      <c r="AC38" s="5">
        <v>71433.987212188309</v>
      </c>
      <c r="AD38" s="5">
        <v>59031</v>
      </c>
      <c r="AE38" s="5">
        <v>-1352</v>
      </c>
      <c r="AF38" s="5">
        <v>-81755</v>
      </c>
      <c r="AG38" s="5">
        <f>SUM(AC38:AF38)</f>
        <v>47357.987212188309</v>
      </c>
      <c r="AH38" s="5">
        <v>48874</v>
      </c>
      <c r="AI38" s="5">
        <v>-60929</v>
      </c>
      <c r="AJ38" s="5">
        <v>40614</v>
      </c>
      <c r="AK38" s="5">
        <v>-54284</v>
      </c>
      <c r="AL38" s="5">
        <f>SUM(AH38:AK38)</f>
        <v>-25725</v>
      </c>
      <c r="AM38" s="5">
        <v>-211</v>
      </c>
      <c r="AN38" s="5">
        <v>-47097</v>
      </c>
      <c r="AO38" s="5">
        <v>-58010</v>
      </c>
      <c r="AP38" s="5">
        <v>244</v>
      </c>
      <c r="AQ38" s="5">
        <f>SUM(AM38:AP38)</f>
        <v>-105074</v>
      </c>
      <c r="AS38" s="5">
        <v>-211</v>
      </c>
      <c r="AT38" s="5">
        <v>-145977</v>
      </c>
      <c r="AU38" s="5">
        <v>-82847</v>
      </c>
      <c r="AV38" s="5">
        <v>243600.27225840033</v>
      </c>
      <c r="AW38" s="5">
        <f>SUM(AS38:AV38)</f>
        <v>14565.272258400335</v>
      </c>
      <c r="AX38" s="5">
        <v>6877</v>
      </c>
      <c r="AY38" s="5">
        <v>28101</v>
      </c>
      <c r="AZ38" s="5">
        <v>-72319</v>
      </c>
      <c r="BA38" s="5">
        <v>1306</v>
      </c>
      <c r="BB38" s="5">
        <f>SUM(AX38:BA38)</f>
        <v>-36035</v>
      </c>
      <c r="BC38" s="5">
        <v>-1896501</v>
      </c>
      <c r="BD38" s="4">
        <v>-433638</v>
      </c>
      <c r="BE38" s="4">
        <v>-64833</v>
      </c>
      <c r="BF38" s="4">
        <v>-508881</v>
      </c>
      <c r="BG38" s="4">
        <f>SUM(BC38:BF38)</f>
        <v>-2903853</v>
      </c>
      <c r="BH38" s="5">
        <v>-108688.5805755583</v>
      </c>
      <c r="BI38" s="5">
        <v>-585401</v>
      </c>
      <c r="BJ38" s="5">
        <v>-102807</v>
      </c>
      <c r="BK38" s="5">
        <v>-1383596</v>
      </c>
      <c r="BL38" s="4">
        <f>SUM(BH38:BK38)</f>
        <v>-2180492.5805755584</v>
      </c>
      <c r="BM38" s="5">
        <v>831</v>
      </c>
    </row>
    <row r="39" spans="2:65">
      <c r="B39" s="3" t="s">
        <v>50</v>
      </c>
      <c r="C39" s="2" t="s">
        <v>27</v>
      </c>
      <c r="D39" s="1">
        <v>27658</v>
      </c>
      <c r="E39" s="1">
        <v>75786</v>
      </c>
      <c r="F39" s="1">
        <v>-829081</v>
      </c>
      <c r="G39" s="1">
        <v>-124569</v>
      </c>
      <c r="H39" s="1">
        <v>-850206</v>
      </c>
      <c r="I39" s="1">
        <v>83032</v>
      </c>
      <c r="J39" s="1">
        <v>-519722</v>
      </c>
      <c r="K39" s="1">
        <v>-72014</v>
      </c>
      <c r="L39" s="1">
        <v>-147215</v>
      </c>
      <c r="M39" s="1">
        <v>-655919</v>
      </c>
      <c r="N39" s="1">
        <v>-42846</v>
      </c>
      <c r="O39" s="1">
        <v>-492900</v>
      </c>
      <c r="P39" s="1">
        <v>-148196</v>
      </c>
      <c r="Q39" s="1">
        <v>-243850</v>
      </c>
      <c r="R39" s="1">
        <v>-927793</v>
      </c>
      <c r="S39" s="1">
        <v>-139146</v>
      </c>
      <c r="T39" s="1">
        <v>-53857</v>
      </c>
      <c r="U39" s="1">
        <v>-215312</v>
      </c>
      <c r="V39" s="1">
        <v>-39819</v>
      </c>
      <c r="W39" s="1">
        <v>-448133</v>
      </c>
      <c r="X39" s="1">
        <v>-274808</v>
      </c>
      <c r="Y39" s="1">
        <v>-76637</v>
      </c>
      <c r="Z39" s="1">
        <v>-306263</v>
      </c>
      <c r="AA39" s="1">
        <v>-213326</v>
      </c>
      <c r="AB39" s="1">
        <v>-871034</v>
      </c>
      <c r="AC39" s="1">
        <v>-20750.835221708869</v>
      </c>
      <c r="AD39" s="1">
        <v>-23998</v>
      </c>
      <c r="AE39" s="1">
        <v>-83554</v>
      </c>
      <c r="AF39" s="1">
        <f>AF36+AF37+AF38</f>
        <v>-165726</v>
      </c>
      <c r="AG39" s="1">
        <f>SUM(AC39:AF39)</f>
        <v>-294028.83522170887</v>
      </c>
      <c r="AH39" s="1">
        <f>AH36+AH37+AH38</f>
        <v>-23990</v>
      </c>
      <c r="AI39" s="1">
        <f>AI36+AI37+AI38</f>
        <v>-144174</v>
      </c>
      <c r="AJ39" s="1">
        <f>AJ36+AJ37+AJ38</f>
        <v>-39674</v>
      </c>
      <c r="AK39" s="1">
        <f>AK36+AK37+AK38</f>
        <v>-132478</v>
      </c>
      <c r="AL39" s="1">
        <f>SUM(AH39:AK39)</f>
        <v>-340316</v>
      </c>
      <c r="AM39" s="1">
        <f>AM36+AM37+AM38</f>
        <v>-74241</v>
      </c>
      <c r="AN39" s="1">
        <f>AN36+AN37+AN38</f>
        <v>-125609</v>
      </c>
      <c r="AO39" s="1">
        <f>AO36+AO37+AO38</f>
        <v>-140020</v>
      </c>
      <c r="AP39" s="1">
        <f>AP36+AP37+AP38</f>
        <v>-68220</v>
      </c>
      <c r="AQ39" s="1">
        <f>SUM(AM39:AP39)</f>
        <v>-408090</v>
      </c>
      <c r="AS39" s="1">
        <f>AS36+AS37+AS38</f>
        <v>-121379</v>
      </c>
      <c r="AT39" s="1">
        <f>AT36+AT37+AT38</f>
        <v>-272408</v>
      </c>
      <c r="AU39" s="1">
        <f>AU36+AU37+AU38</f>
        <v>-209374</v>
      </c>
      <c r="AV39" s="1">
        <f>AV36+AV37+AV38</f>
        <v>131842.27225840033</v>
      </c>
      <c r="AW39" s="1">
        <f>SUM(AS39:AV39)</f>
        <v>-471318.72774159967</v>
      </c>
      <c r="AX39" s="1">
        <f>AX36+AX37+AX38</f>
        <v>-125678</v>
      </c>
      <c r="AY39" s="1">
        <f>AY36+AY37+AY38</f>
        <v>-107389</v>
      </c>
      <c r="AZ39" s="1">
        <f>AZ36+AZ37+AZ38</f>
        <v>-214069</v>
      </c>
      <c r="BA39" s="1">
        <f>BA36+BA37+BA38</f>
        <v>-152550</v>
      </c>
      <c r="BB39" s="1">
        <f>SUM(AX39:BA39)</f>
        <v>-599686</v>
      </c>
      <c r="BC39" s="1">
        <f>BC36+BC37+BC38</f>
        <v>-2016767</v>
      </c>
      <c r="BD39" s="31">
        <f>BD36+BD37+BD38</f>
        <v>-556480</v>
      </c>
      <c r="BE39" s="31">
        <f>BE36+BE37+BE38</f>
        <v>-150242</v>
      </c>
      <c r="BF39" s="31">
        <f>BF36+BF37+BF38</f>
        <v>-716946</v>
      </c>
      <c r="BG39" s="31">
        <f>SUM(BC39:BF39)</f>
        <v>-3440435</v>
      </c>
      <c r="BH39" s="1">
        <f t="shared" ref="BH39:BK39" si="55">BH36+BH37+BH38</f>
        <v>-294866.4158105813</v>
      </c>
      <c r="BI39" s="1">
        <f t="shared" si="55"/>
        <v>-769918</v>
      </c>
      <c r="BJ39" s="1">
        <f t="shared" si="55"/>
        <v>-305918</v>
      </c>
      <c r="BK39" s="1">
        <f t="shared" si="55"/>
        <v>-1594227</v>
      </c>
      <c r="BL39" s="31">
        <f>SUM(BH39:BK39)</f>
        <v>-2964929.4158105813</v>
      </c>
      <c r="BM39" s="1">
        <f t="shared" ref="BM39" si="56">BM36+BM37+BM38</f>
        <v>-254005</v>
      </c>
    </row>
    <row r="40" spans="2:65">
      <c r="B40" s="19" t="s">
        <v>31</v>
      </c>
      <c r="C40" s="23"/>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S40" s="5"/>
      <c r="AT40" s="5"/>
      <c r="AU40" s="5"/>
      <c r="AV40" s="5"/>
      <c r="AW40" s="5"/>
      <c r="AX40" s="5"/>
      <c r="AY40" s="5"/>
      <c r="AZ40" s="5"/>
      <c r="BA40" s="5"/>
      <c r="BB40" s="5"/>
      <c r="BC40" s="5"/>
      <c r="BD40" s="4"/>
      <c r="BE40" s="4"/>
      <c r="BF40" s="4"/>
      <c r="BG40" s="4"/>
      <c r="BH40" s="5"/>
      <c r="BI40" s="5"/>
      <c r="BJ40" s="5"/>
      <c r="BK40" s="5"/>
      <c r="BL40" s="4"/>
      <c r="BM40" s="5"/>
    </row>
    <row r="41" spans="2:65">
      <c r="B41" s="39" t="s">
        <v>51</v>
      </c>
      <c r="C41" s="40" t="s">
        <v>27</v>
      </c>
      <c r="D41" s="41">
        <v>222944.32392618479</v>
      </c>
      <c r="E41" s="41">
        <v>119438.41528350487</v>
      </c>
      <c r="F41" s="41">
        <v>-364056.1517973328</v>
      </c>
      <c r="G41" s="41">
        <v>182414.41258764314</v>
      </c>
      <c r="H41" s="41">
        <v>160740.99999999814</v>
      </c>
      <c r="I41" s="41">
        <v>97738</v>
      </c>
      <c r="J41" s="41">
        <v>-636714</v>
      </c>
      <c r="K41" s="41">
        <v>33370</v>
      </c>
      <c r="L41" s="41">
        <v>-58939</v>
      </c>
      <c r="M41" s="41">
        <v>-564544</v>
      </c>
      <c r="N41" s="41">
        <v>71357</v>
      </c>
      <c r="O41" s="41">
        <v>-453540</v>
      </c>
      <c r="P41" s="41">
        <v>107288</v>
      </c>
      <c r="Q41" s="41">
        <v>-8991</v>
      </c>
      <c r="R41" s="41">
        <v>-283888</v>
      </c>
      <c r="S41" s="41">
        <v>-26524</v>
      </c>
      <c r="T41" s="41">
        <v>-38496</v>
      </c>
      <c r="U41" s="41">
        <v>-96939</v>
      </c>
      <c r="V41" s="41">
        <v>227192</v>
      </c>
      <c r="W41" s="41">
        <v>65233</v>
      </c>
      <c r="X41" s="41">
        <v>-47828</v>
      </c>
      <c r="Y41" s="41">
        <v>-59420</v>
      </c>
      <c r="Z41" s="41">
        <v>-185693</v>
      </c>
      <c r="AA41" s="41">
        <v>-64174</v>
      </c>
      <c r="AB41" s="41">
        <v>-357115</v>
      </c>
      <c r="AC41" s="41">
        <v>198358.73759496713</v>
      </c>
      <c r="AD41" s="41">
        <v>-22692</v>
      </c>
      <c r="AE41" s="41">
        <v>68765</v>
      </c>
      <c r="AF41" s="41">
        <f>AF26+AF39</f>
        <v>29442</v>
      </c>
      <c r="AG41" s="41">
        <f>SUM(AC41:AF41)</f>
        <v>273873.73759496713</v>
      </c>
      <c r="AH41" s="41">
        <f>AH26+AH39</f>
        <v>128288</v>
      </c>
      <c r="AI41" s="41">
        <f>AI26+AI39</f>
        <v>-95971</v>
      </c>
      <c r="AJ41" s="41">
        <f>AJ26+AJ39</f>
        <v>204355</v>
      </c>
      <c r="AK41" s="41">
        <f>AK26+AK39</f>
        <v>137546</v>
      </c>
      <c r="AL41" s="41">
        <f>SUM(AH41:AK41)</f>
        <v>374218</v>
      </c>
      <c r="AM41" s="41">
        <f>AM26+AM39</f>
        <v>154295</v>
      </c>
      <c r="AN41" s="41">
        <f>AN26+AN39</f>
        <v>-119129</v>
      </c>
      <c r="AO41" s="41">
        <f>AO26+AO39</f>
        <v>34930</v>
      </c>
      <c r="AP41" s="41">
        <f>AP26+AP39</f>
        <v>226933</v>
      </c>
      <c r="AQ41" s="41">
        <f>SUM(AM41:AP41)</f>
        <v>297029</v>
      </c>
      <c r="AS41" s="41">
        <f>AS26+AS39</f>
        <v>149065</v>
      </c>
      <c r="AT41" s="41">
        <f>AT26+AT39</f>
        <v>-219757</v>
      </c>
      <c r="AU41" s="41">
        <f>AU26+AU39</f>
        <v>11389</v>
      </c>
      <c r="AV41" s="41">
        <f>AV26+AV39</f>
        <v>474967.27225840033</v>
      </c>
      <c r="AW41" s="41">
        <f>SUM(AS41:AV41)</f>
        <v>415664.27225840033</v>
      </c>
      <c r="AX41" s="41">
        <f>AX26+AX39</f>
        <v>-43556</v>
      </c>
      <c r="AY41" s="41">
        <f>AY26+AY39</f>
        <v>-67196</v>
      </c>
      <c r="AZ41" s="41">
        <f>AZ26+AZ39</f>
        <v>54820</v>
      </c>
      <c r="BA41" s="41">
        <f>BA26+BA39</f>
        <v>197847</v>
      </c>
      <c r="BB41" s="41">
        <f>SUM(AX41:BA41)</f>
        <v>141915</v>
      </c>
      <c r="BC41" s="41">
        <f>BC26+BC39</f>
        <v>-1920825</v>
      </c>
      <c r="BD41" s="42">
        <f>BD26+BD39</f>
        <v>-1251290</v>
      </c>
      <c r="BE41" s="42">
        <f>BE26+BE39</f>
        <v>-714902</v>
      </c>
      <c r="BF41" s="42">
        <f>BF26+BF39</f>
        <v>-1218706</v>
      </c>
      <c r="BG41" s="42">
        <f>SUM(BC41:BF41)</f>
        <v>-5105723</v>
      </c>
      <c r="BH41" s="41">
        <f t="shared" ref="BH41:BK41" si="57">BH26+BH39</f>
        <v>-650598.40294518787</v>
      </c>
      <c r="BI41" s="41">
        <f t="shared" si="57"/>
        <v>-1127665.6117240218</v>
      </c>
      <c r="BJ41" s="41">
        <f t="shared" si="57"/>
        <v>-785144</v>
      </c>
      <c r="BK41" s="41">
        <f t="shared" si="57"/>
        <v>-1520797.2428192641</v>
      </c>
      <c r="BL41" s="42">
        <f>SUM(BH41:BK41)</f>
        <v>-4084205.2574884738</v>
      </c>
      <c r="BM41" s="41">
        <f t="shared" ref="BM41" si="58">BM26+BM39</f>
        <v>-392160.26205581357</v>
      </c>
    </row>
    <row r="42" spans="2:65">
      <c r="B42" s="12"/>
      <c r="C42" s="11"/>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S42" s="48"/>
      <c r="AT42" s="48"/>
      <c r="AU42" s="48"/>
      <c r="AV42" s="48"/>
      <c r="AW42" s="48"/>
      <c r="AX42" s="48"/>
      <c r="AY42" s="48"/>
      <c r="AZ42" s="48"/>
      <c r="BA42" s="48"/>
      <c r="BB42" s="48"/>
      <c r="BC42" s="48"/>
      <c r="BD42" s="49"/>
      <c r="BE42" s="49"/>
      <c r="BF42" s="49"/>
      <c r="BG42" s="49"/>
      <c r="BH42" s="48"/>
      <c r="BI42" s="48"/>
      <c r="BJ42" s="48"/>
      <c r="BK42" s="48"/>
      <c r="BL42" s="49"/>
      <c r="BM42" s="48"/>
    </row>
    <row r="43" spans="2:65">
      <c r="B43" s="6" t="s">
        <v>52</v>
      </c>
      <c r="C43" s="23" t="s">
        <v>27</v>
      </c>
      <c r="D43" s="5">
        <v>-66346.490134902895</v>
      </c>
      <c r="E43" s="5">
        <v>-60697.021196391608</v>
      </c>
      <c r="F43" s="5">
        <v>108910.59161109311</v>
      </c>
      <c r="G43" s="5">
        <v>-53015.980279798605</v>
      </c>
      <c r="H43" s="5">
        <v>-71148.899999999994</v>
      </c>
      <c r="I43" s="5">
        <v>-46211</v>
      </c>
      <c r="J43" s="5">
        <v>190385</v>
      </c>
      <c r="K43" s="5">
        <v>-75050</v>
      </c>
      <c r="L43" s="5">
        <v>553</v>
      </c>
      <c r="M43" s="5">
        <v>69676</v>
      </c>
      <c r="N43" s="5">
        <v>-32873</v>
      </c>
      <c r="O43" s="5">
        <v>130695</v>
      </c>
      <c r="P43" s="5">
        <v>-52078</v>
      </c>
      <c r="Q43" s="5">
        <v>-25675</v>
      </c>
      <c r="R43" s="5">
        <v>20069</v>
      </c>
      <c r="S43" s="5">
        <v>-12459</v>
      </c>
      <c r="T43" s="5">
        <v>-16432</v>
      </c>
      <c r="U43" s="5">
        <v>4106</v>
      </c>
      <c r="V43" s="5">
        <v>-117409</v>
      </c>
      <c r="W43" s="5">
        <v>-142194</v>
      </c>
      <c r="X43" s="5">
        <v>23553</v>
      </c>
      <c r="Y43" s="5">
        <v>13400</v>
      </c>
      <c r="Z43" s="5">
        <v>82204</v>
      </c>
      <c r="AA43" s="5">
        <v>59226</v>
      </c>
      <c r="AB43" s="5">
        <v>178383</v>
      </c>
      <c r="AC43" s="5">
        <v>-82327</v>
      </c>
      <c r="AD43" s="5">
        <v>-62572</v>
      </c>
      <c r="AE43" s="5">
        <v>-52441</v>
      </c>
      <c r="AF43" s="5">
        <v>34136</v>
      </c>
      <c r="AG43" s="5">
        <f>SUM(AC43:AF43)</f>
        <v>-163204</v>
      </c>
      <c r="AH43" s="5">
        <v>-53488</v>
      </c>
      <c r="AI43" s="5">
        <v>-28019</v>
      </c>
      <c r="AJ43" s="5">
        <v>-26096</v>
      </c>
      <c r="AK43" s="5">
        <v>-65901</v>
      </c>
      <c r="AL43" s="5">
        <f>SUM(AH43:AK43)</f>
        <v>-173504</v>
      </c>
      <c r="AM43" s="5">
        <v>-46723</v>
      </c>
      <c r="AN43" s="5">
        <v>7452</v>
      </c>
      <c r="AO43" s="5">
        <v>20440</v>
      </c>
      <c r="AP43" s="5">
        <v>-64951</v>
      </c>
      <c r="AQ43" s="5">
        <f>SUM(AM43:AP43)</f>
        <v>-83782</v>
      </c>
      <c r="AS43" s="5">
        <v>-43213</v>
      </c>
      <c r="AT43" s="5">
        <v>13881</v>
      </c>
      <c r="AU43" s="5">
        <v>26365</v>
      </c>
      <c r="AV43" s="5">
        <v>-70913</v>
      </c>
      <c r="AW43" s="5">
        <f>SUM(AS43:AV43)</f>
        <v>-73880</v>
      </c>
      <c r="AX43" s="5">
        <v>-13041</v>
      </c>
      <c r="AY43" s="5">
        <v>3767</v>
      </c>
      <c r="AZ43" s="5">
        <v>32202</v>
      </c>
      <c r="BA43" s="5">
        <v>30770</v>
      </c>
      <c r="BB43" s="5">
        <f>SUM(AX43:BA43)</f>
        <v>53698</v>
      </c>
      <c r="BC43" s="5">
        <v>-202676</v>
      </c>
      <c r="BD43" s="4">
        <v>357443</v>
      </c>
      <c r="BE43" s="4">
        <v>141017</v>
      </c>
      <c r="BF43" s="4">
        <v>254404</v>
      </c>
      <c r="BG43" s="4">
        <f>SUM(BC43:BF43)</f>
        <v>550188</v>
      </c>
      <c r="BH43" s="5">
        <v>216929.3879448612</v>
      </c>
      <c r="BI43" s="5">
        <v>355389</v>
      </c>
      <c r="BJ43" s="5">
        <v>90994</v>
      </c>
      <c r="BK43" s="5">
        <v>-1232247</v>
      </c>
      <c r="BL43" s="4">
        <f>SUM(BH43:BK43)</f>
        <v>-568934.6120551388</v>
      </c>
      <c r="BM43" s="5">
        <v>10895.196014765253</v>
      </c>
    </row>
    <row r="44" spans="2:65">
      <c r="B44" s="6"/>
      <c r="C44" s="23"/>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S44" s="5"/>
      <c r="AT44" s="5"/>
      <c r="AU44" s="5"/>
      <c r="AV44" s="5"/>
      <c r="AW44" s="5"/>
      <c r="AX44" s="5"/>
      <c r="AY44" s="5"/>
      <c r="AZ44" s="5"/>
      <c r="BA44" s="5"/>
      <c r="BB44" s="5"/>
      <c r="BC44" s="5"/>
      <c r="BD44" s="4"/>
      <c r="BE44" s="4"/>
      <c r="BF44" s="4"/>
      <c r="BG44" s="4"/>
      <c r="BH44" s="5"/>
      <c r="BI44" s="5"/>
      <c r="BJ44" s="5"/>
      <c r="BK44" s="5"/>
      <c r="BL44" s="4"/>
      <c r="BM44" s="5"/>
    </row>
    <row r="45" spans="2:65">
      <c r="B45" s="39" t="s">
        <v>53</v>
      </c>
      <c r="C45" s="40" t="s">
        <v>27</v>
      </c>
      <c r="D45" s="41">
        <v>156597.83379128191</v>
      </c>
      <c r="E45" s="41">
        <v>58741.394087113265</v>
      </c>
      <c r="F45" s="41">
        <v>-255145.56018623969</v>
      </c>
      <c r="G45" s="41">
        <v>129398.43230784453</v>
      </c>
      <c r="H45" s="41">
        <v>89592.099999998143</v>
      </c>
      <c r="I45" s="41">
        <v>51527</v>
      </c>
      <c r="J45" s="41">
        <v>-446329</v>
      </c>
      <c r="K45" s="41">
        <v>-41680</v>
      </c>
      <c r="L45" s="41">
        <v>-58386</v>
      </c>
      <c r="M45" s="41">
        <v>-494868</v>
      </c>
      <c r="N45" s="41">
        <v>38484</v>
      </c>
      <c r="O45" s="41">
        <v>-322845</v>
      </c>
      <c r="P45" s="41">
        <v>55210</v>
      </c>
      <c r="Q45" s="41">
        <v>-34666</v>
      </c>
      <c r="R45" s="41">
        <v>-263819</v>
      </c>
      <c r="S45" s="41">
        <v>-38983</v>
      </c>
      <c r="T45" s="41">
        <v>-54928</v>
      </c>
      <c r="U45" s="41">
        <v>-92833</v>
      </c>
      <c r="V45" s="41">
        <v>109783</v>
      </c>
      <c r="W45" s="41">
        <v>-76961</v>
      </c>
      <c r="X45" s="41">
        <v>-24275</v>
      </c>
      <c r="Y45" s="41">
        <v>-46020</v>
      </c>
      <c r="Z45" s="41">
        <v>-103489</v>
      </c>
      <c r="AA45" s="41">
        <v>-4948</v>
      </c>
      <c r="AB45" s="41">
        <v>-178732</v>
      </c>
      <c r="AC45" s="41">
        <v>116031.73759496713</v>
      </c>
      <c r="AD45" s="41">
        <v>-85264</v>
      </c>
      <c r="AE45" s="41">
        <v>16324</v>
      </c>
      <c r="AF45" s="41">
        <f>AF41+AF43</f>
        <v>63578</v>
      </c>
      <c r="AG45" s="41">
        <f>SUM(AC45:AF45)</f>
        <v>110669.73759496713</v>
      </c>
      <c r="AH45" s="41">
        <f>AH41+AH43</f>
        <v>74800</v>
      </c>
      <c r="AI45" s="41">
        <f>AI41+AI43</f>
        <v>-123990</v>
      </c>
      <c r="AJ45" s="41">
        <f>AJ41+AJ43</f>
        <v>178259</v>
      </c>
      <c r="AK45" s="41">
        <f>AK41+AK43</f>
        <v>71645</v>
      </c>
      <c r="AL45" s="41">
        <f>SUM(AH45:AK45)</f>
        <v>200714</v>
      </c>
      <c r="AM45" s="41">
        <f>AM41+AM43</f>
        <v>107572</v>
      </c>
      <c r="AN45" s="41">
        <f>AN41+AN43</f>
        <v>-111677</v>
      </c>
      <c r="AO45" s="41">
        <f>AO41+AO43</f>
        <v>55370</v>
      </c>
      <c r="AP45" s="41">
        <f>AP41+AP43</f>
        <v>161982</v>
      </c>
      <c r="AQ45" s="41">
        <f>SUM(AM45:AP45)</f>
        <v>213247</v>
      </c>
      <c r="AS45" s="41">
        <f>AS41+AS43</f>
        <v>105852</v>
      </c>
      <c r="AT45" s="41">
        <f>AT41+AT43</f>
        <v>-205876</v>
      </c>
      <c r="AU45" s="41">
        <f>AU41+AU43</f>
        <v>37754</v>
      </c>
      <c r="AV45" s="41">
        <f>AV41+AV43</f>
        <v>404054.27225840033</v>
      </c>
      <c r="AW45" s="41">
        <f>SUM(AS45:AV45)</f>
        <v>341784.27225840033</v>
      </c>
      <c r="AX45" s="41">
        <f>AX41+AX43</f>
        <v>-56597</v>
      </c>
      <c r="AY45" s="41">
        <f>AY41+AY43</f>
        <v>-63429</v>
      </c>
      <c r="AZ45" s="41">
        <f>AZ41+AZ43</f>
        <v>87022</v>
      </c>
      <c r="BA45" s="41">
        <f>BA41+BA43</f>
        <v>228617</v>
      </c>
      <c r="BB45" s="41">
        <f>SUM(AX45:BA45)</f>
        <v>195613</v>
      </c>
      <c r="BC45" s="41">
        <f>BC41+BC43</f>
        <v>-2123501</v>
      </c>
      <c r="BD45" s="42">
        <f>BD41+BD43</f>
        <v>-893847</v>
      </c>
      <c r="BE45" s="42">
        <f>BE41+BE43</f>
        <v>-573885</v>
      </c>
      <c r="BF45" s="42">
        <f>BF41+BF43</f>
        <v>-964302</v>
      </c>
      <c r="BG45" s="42">
        <f>SUM(BC45:BF45)</f>
        <v>-4555535</v>
      </c>
      <c r="BH45" s="41">
        <f t="shared" ref="BH45:BK45" si="59">BH41+BH43</f>
        <v>-433669.01500032668</v>
      </c>
      <c r="BI45" s="41">
        <f t="shared" si="59"/>
        <v>-772276.61172402184</v>
      </c>
      <c r="BJ45" s="41">
        <f t="shared" si="59"/>
        <v>-694150</v>
      </c>
      <c r="BK45" s="41">
        <f t="shared" si="59"/>
        <v>-2753044.2428192641</v>
      </c>
      <c r="BL45" s="42">
        <f>SUM(BH45:BK45)</f>
        <v>-4653139.869543612</v>
      </c>
      <c r="BM45" s="41">
        <f t="shared" ref="BM45" si="60">BM41+BM43</f>
        <v>-381265.06604104833</v>
      </c>
    </row>
    <row r="46" spans="2:65">
      <c r="B46" s="12" t="s">
        <v>54</v>
      </c>
      <c r="C46" s="11"/>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S46" s="48"/>
      <c r="AT46" s="48"/>
      <c r="AU46" s="48"/>
      <c r="AV46" s="48"/>
      <c r="AW46" s="48"/>
      <c r="AX46" s="48"/>
      <c r="AY46" s="48"/>
      <c r="AZ46" s="48"/>
      <c r="BA46" s="48"/>
      <c r="BB46" s="48"/>
      <c r="BC46" s="48"/>
      <c r="BD46" s="49"/>
      <c r="BE46" s="49"/>
      <c r="BF46" s="49"/>
      <c r="BG46" s="49"/>
      <c r="BH46" s="48"/>
      <c r="BI46" s="48"/>
      <c r="BJ46" s="48"/>
      <c r="BK46" s="48"/>
      <c r="BL46" s="49"/>
      <c r="BM46" s="48"/>
    </row>
    <row r="47" spans="2:65">
      <c r="B47" s="6" t="s">
        <v>55</v>
      </c>
      <c r="C47" s="23" t="s">
        <v>27</v>
      </c>
      <c r="D47" s="5">
        <v>144918.83379128191</v>
      </c>
      <c r="E47" s="5">
        <v>47328.452879497869</v>
      </c>
      <c r="F47" s="5">
        <v>-277341.56018623966</v>
      </c>
      <c r="G47" s="5">
        <v>114885.43230784453</v>
      </c>
      <c r="H47" s="5">
        <v>29791.158792382746</v>
      </c>
      <c r="I47" s="5">
        <v>44626</v>
      </c>
      <c r="J47" s="5">
        <v>-448793</v>
      </c>
      <c r="K47" s="5">
        <v>-49185</v>
      </c>
      <c r="L47" s="5">
        <v>-69780</v>
      </c>
      <c r="M47" s="5">
        <v>-523131</v>
      </c>
      <c r="N47" s="5">
        <v>42747</v>
      </c>
      <c r="O47" s="5">
        <v>-329830</v>
      </c>
      <c r="P47" s="5">
        <v>52093</v>
      </c>
      <c r="Q47" s="5">
        <v>-46122</v>
      </c>
      <c r="R47" s="5">
        <v>-281114</v>
      </c>
      <c r="S47" s="5">
        <v>-41333</v>
      </c>
      <c r="T47" s="5">
        <v>-58910</v>
      </c>
      <c r="U47" s="5">
        <v>-107829</v>
      </c>
      <c r="V47" s="5">
        <v>98282</v>
      </c>
      <c r="W47" s="5">
        <v>-109790</v>
      </c>
      <c r="X47" s="5">
        <v>-39947</v>
      </c>
      <c r="Y47" s="5">
        <v>-49727</v>
      </c>
      <c r="Z47" s="5">
        <v>-113344</v>
      </c>
      <c r="AA47" s="5">
        <v>-16256</v>
      </c>
      <c r="AB47" s="5">
        <v>-219274</v>
      </c>
      <c r="AC47" s="5">
        <v>102208</v>
      </c>
      <c r="AD47" s="5">
        <v>-92075</v>
      </c>
      <c r="AE47" s="5">
        <v>4742</v>
      </c>
      <c r="AF47" s="5">
        <v>54345</v>
      </c>
      <c r="AG47" s="5">
        <f>SUM(AC47:AF47)</f>
        <v>69220</v>
      </c>
      <c r="AH47" s="5">
        <v>65557</v>
      </c>
      <c r="AI47" s="5">
        <v>-138038</v>
      </c>
      <c r="AJ47" s="5">
        <v>160621</v>
      </c>
      <c r="AK47" s="5">
        <v>67164</v>
      </c>
      <c r="AL47" s="5">
        <f>SUM(AH47:AK47)</f>
        <v>155304</v>
      </c>
      <c r="AM47" s="5">
        <v>93889</v>
      </c>
      <c r="AN47" s="5">
        <v>-113554</v>
      </c>
      <c r="AO47" s="5">
        <v>52942</v>
      </c>
      <c r="AP47" s="5">
        <v>148658</v>
      </c>
      <c r="AQ47" s="5">
        <f>SUM(AM47:AP47)</f>
        <v>181935</v>
      </c>
      <c r="AS47" s="5">
        <v>92169</v>
      </c>
      <c r="AT47" s="5">
        <v>-207753</v>
      </c>
      <c r="AU47" s="5">
        <v>35213</v>
      </c>
      <c r="AV47" s="5">
        <v>390180.27225840033</v>
      </c>
      <c r="AW47" s="5">
        <f>SUM(AS47:AV47)</f>
        <v>309809.27225840033</v>
      </c>
      <c r="AX47" s="5">
        <v>-60074</v>
      </c>
      <c r="AY47" s="5">
        <v>-62817</v>
      </c>
      <c r="AZ47" s="5">
        <v>86265</v>
      </c>
      <c r="BA47" s="5">
        <v>227057</v>
      </c>
      <c r="BB47" s="5">
        <f>SUM(AX47:BA47)</f>
        <v>190431</v>
      </c>
      <c r="BC47" s="5">
        <v>-2120243</v>
      </c>
      <c r="BD47" s="4">
        <v>-890044</v>
      </c>
      <c r="BE47" s="4">
        <v>-573123</v>
      </c>
      <c r="BF47" s="4">
        <v>-962476</v>
      </c>
      <c r="BG47" s="4">
        <f>SUM(BC47:BF47)</f>
        <v>-4545886</v>
      </c>
      <c r="BH47" s="5">
        <v>-430864.73179272324</v>
      </c>
      <c r="BI47" s="5">
        <v>-769637</v>
      </c>
      <c r="BJ47" s="5">
        <v>-691873</v>
      </c>
      <c r="BK47" s="5">
        <v>-2755113</v>
      </c>
      <c r="BL47" s="4">
        <f>SUM(BH47:BK47)</f>
        <v>-4647487.7317927238</v>
      </c>
      <c r="BM47" s="5">
        <v>-380073</v>
      </c>
    </row>
    <row r="48" spans="2:65">
      <c r="B48" s="6" t="s">
        <v>56</v>
      </c>
      <c r="C48" s="23" t="s">
        <v>27</v>
      </c>
      <c r="D48" s="5">
        <v>11679</v>
      </c>
      <c r="E48" s="5">
        <v>11412.941207615397</v>
      </c>
      <c r="F48" s="5">
        <v>22196</v>
      </c>
      <c r="G48" s="5">
        <v>14513</v>
      </c>
      <c r="H48" s="5">
        <v>59800.941207615397</v>
      </c>
      <c r="I48" s="5">
        <v>6901</v>
      </c>
      <c r="J48" s="5">
        <v>2464</v>
      </c>
      <c r="K48" s="5">
        <v>7505</v>
      </c>
      <c r="L48" s="5">
        <v>11394</v>
      </c>
      <c r="M48" s="5">
        <v>28263</v>
      </c>
      <c r="N48" s="5">
        <v>-4263</v>
      </c>
      <c r="O48" s="5">
        <v>6985</v>
      </c>
      <c r="P48" s="5">
        <v>3117</v>
      </c>
      <c r="Q48" s="5">
        <v>11456</v>
      </c>
      <c r="R48" s="5">
        <v>17295</v>
      </c>
      <c r="S48" s="5">
        <v>2350</v>
      </c>
      <c r="T48" s="5">
        <v>3982</v>
      </c>
      <c r="U48" s="5">
        <v>14996</v>
      </c>
      <c r="V48" s="5">
        <v>11501</v>
      </c>
      <c r="W48" s="5">
        <v>32829</v>
      </c>
      <c r="X48" s="5">
        <v>15672</v>
      </c>
      <c r="Y48" s="5">
        <v>3707</v>
      </c>
      <c r="Z48" s="5">
        <v>9855</v>
      </c>
      <c r="AA48" s="5">
        <v>11308</v>
      </c>
      <c r="AB48" s="5">
        <v>40542</v>
      </c>
      <c r="AC48" s="5">
        <v>13824</v>
      </c>
      <c r="AD48" s="5">
        <v>6811</v>
      </c>
      <c r="AE48" s="5">
        <v>11582</v>
      </c>
      <c r="AF48" s="5">
        <v>9233</v>
      </c>
      <c r="AG48" s="5">
        <f>SUM(AC48:AF48)</f>
        <v>41450</v>
      </c>
      <c r="AH48" s="5">
        <v>9243</v>
      </c>
      <c r="AI48" s="5">
        <v>14048</v>
      </c>
      <c r="AJ48" s="5">
        <v>17638</v>
      </c>
      <c r="AK48" s="5">
        <v>4481</v>
      </c>
      <c r="AL48" s="5">
        <f>SUM(AH48:AK48)</f>
        <v>45410</v>
      </c>
      <c r="AM48" s="5">
        <v>13683</v>
      </c>
      <c r="AN48" s="5">
        <v>1877</v>
      </c>
      <c r="AO48" s="5">
        <v>2428</v>
      </c>
      <c r="AP48" s="5">
        <v>13324</v>
      </c>
      <c r="AQ48" s="5">
        <f>SUM(AM48:AP48)</f>
        <v>31312</v>
      </c>
      <c r="AS48" s="5">
        <v>13683</v>
      </c>
      <c r="AT48" s="5">
        <v>1877</v>
      </c>
      <c r="AU48" s="5">
        <v>2541</v>
      </c>
      <c r="AV48" s="5">
        <v>13874</v>
      </c>
      <c r="AW48" s="5">
        <f>SUM(AS48:AV48)</f>
        <v>31975</v>
      </c>
      <c r="AX48" s="5">
        <v>3477</v>
      </c>
      <c r="AY48" s="5">
        <v>-612</v>
      </c>
      <c r="AZ48" s="5">
        <v>757</v>
      </c>
      <c r="BA48" s="5">
        <f>+BA45-BA47</f>
        <v>1560</v>
      </c>
      <c r="BB48" s="5">
        <f>SUM(AX48:BA48)</f>
        <v>5182</v>
      </c>
      <c r="BC48" s="5">
        <v>-3258</v>
      </c>
      <c r="BD48" s="4">
        <v>-3803</v>
      </c>
      <c r="BE48" s="4">
        <v>-762</v>
      </c>
      <c r="BF48" s="4">
        <v>-1826</v>
      </c>
      <c r="BG48" s="4">
        <f>SUM(BC48:BF48)</f>
        <v>-9649</v>
      </c>
      <c r="BH48" s="5">
        <v>2804.2832076034661</v>
      </c>
      <c r="BI48" s="5">
        <v>-2640</v>
      </c>
      <c r="BJ48" s="5">
        <v>-2277</v>
      </c>
      <c r="BK48" s="5">
        <v>2069</v>
      </c>
      <c r="BL48" s="4">
        <f>SUM(BH48:BK48)</f>
        <v>-43.716792396533947</v>
      </c>
      <c r="BM48" s="122">
        <v>-1192</v>
      </c>
    </row>
    <row r="49" spans="1:65">
      <c r="B49" s="19" t="s">
        <v>31</v>
      </c>
      <c r="C49" s="23"/>
      <c r="D49" s="5"/>
      <c r="E49" s="5"/>
      <c r="F49" s="5"/>
      <c r="G49" s="5"/>
      <c r="H49" s="5"/>
      <c r="I49" s="5"/>
      <c r="J49" s="5"/>
      <c r="K49" s="5"/>
      <c r="L49" s="5"/>
      <c r="M49" s="5"/>
      <c r="N49" s="5"/>
      <c r="O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S49" s="5"/>
      <c r="AT49" s="5"/>
      <c r="AU49" s="5"/>
      <c r="AV49" s="5"/>
      <c r="AW49" s="5"/>
      <c r="AX49" s="5"/>
      <c r="AY49" s="5"/>
      <c r="AZ49" s="5"/>
      <c r="BA49" s="5"/>
      <c r="BB49" s="5"/>
      <c r="BC49" s="5"/>
      <c r="BD49" s="4"/>
      <c r="BE49" s="4"/>
      <c r="BF49" s="4"/>
      <c r="BG49" s="4"/>
      <c r="BH49" s="5"/>
      <c r="BI49" s="5"/>
      <c r="BJ49" s="5"/>
      <c r="BK49" s="5"/>
      <c r="BL49" s="4"/>
      <c r="BM49" s="5"/>
    </row>
    <row r="50" spans="1:65">
      <c r="B50" s="19" t="s">
        <v>31</v>
      </c>
      <c r="C50" s="23"/>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S50" s="5"/>
      <c r="AT50" s="5"/>
      <c r="AU50" s="5"/>
      <c r="AV50" s="5"/>
      <c r="AW50" s="5"/>
      <c r="AX50" s="5"/>
      <c r="AY50" s="5"/>
      <c r="AZ50" s="5"/>
      <c r="BA50" s="5"/>
      <c r="BB50" s="5"/>
      <c r="BC50" s="5"/>
      <c r="BD50" s="4"/>
      <c r="BE50" s="4"/>
      <c r="BF50" s="4"/>
      <c r="BG50" s="4"/>
      <c r="BH50" s="5"/>
      <c r="BI50" s="5"/>
      <c r="BJ50" s="5"/>
      <c r="BK50" s="5"/>
      <c r="BL50" s="4"/>
      <c r="BM50" s="5"/>
    </row>
    <row r="51" spans="1:65">
      <c r="B51" s="39" t="s">
        <v>57</v>
      </c>
      <c r="C51" s="40" t="s">
        <v>27</v>
      </c>
      <c r="D51" s="41">
        <v>144918.83379128191</v>
      </c>
      <c r="E51" s="41">
        <v>47328.452879497869</v>
      </c>
      <c r="F51" s="41">
        <v>-277341.56018623966</v>
      </c>
      <c r="G51" s="41">
        <v>114885.43230784453</v>
      </c>
      <c r="H51" s="41">
        <v>29791.158792382746</v>
      </c>
      <c r="I51" s="41">
        <v>44627.12</v>
      </c>
      <c r="J51" s="41">
        <v>-448792.76</v>
      </c>
      <c r="K51" s="41">
        <v>-49185</v>
      </c>
      <c r="L51" s="41">
        <v>-67980</v>
      </c>
      <c r="M51" s="41">
        <v>-523131</v>
      </c>
      <c r="N51" s="41">
        <v>42747</v>
      </c>
      <c r="O51" s="41">
        <v>-329830</v>
      </c>
      <c r="P51" s="41">
        <v>52093</v>
      </c>
      <c r="Q51" s="41">
        <v>-46122</v>
      </c>
      <c r="R51" s="41">
        <v>-281114</v>
      </c>
      <c r="S51" s="41">
        <v>-41333</v>
      </c>
      <c r="T51" s="41">
        <v>-58910</v>
      </c>
      <c r="U51" s="41">
        <v>-107829</v>
      </c>
      <c r="V51" s="41">
        <v>98282</v>
      </c>
      <c r="W51" s="41">
        <v>-109790</v>
      </c>
      <c r="X51" s="41">
        <v>-39947</v>
      </c>
      <c r="Y51" s="41">
        <v>-49727</v>
      </c>
      <c r="Z51" s="41">
        <v>-113344</v>
      </c>
      <c r="AA51" s="41">
        <v>-16256</v>
      </c>
      <c r="AB51" s="41">
        <v>-219274</v>
      </c>
      <c r="AC51" s="41">
        <v>102208</v>
      </c>
      <c r="AD51" s="41">
        <v>-92075</v>
      </c>
      <c r="AE51" s="41">
        <v>4742</v>
      </c>
      <c r="AF51" s="41">
        <f>AF47</f>
        <v>54345</v>
      </c>
      <c r="AG51" s="41">
        <f>SUM(AC51:AF51)</f>
        <v>69220</v>
      </c>
      <c r="AH51" s="41">
        <f>AH47</f>
        <v>65557</v>
      </c>
      <c r="AI51" s="41">
        <f>AI47</f>
        <v>-138038</v>
      </c>
      <c r="AJ51" s="41">
        <f>AJ47</f>
        <v>160621</v>
      </c>
      <c r="AK51" s="41">
        <f>AK47</f>
        <v>67164</v>
      </c>
      <c r="AL51" s="41">
        <f>SUM(AH51:AK51)</f>
        <v>155304</v>
      </c>
      <c r="AM51" s="41">
        <f>AM47</f>
        <v>93889</v>
      </c>
      <c r="AN51" s="41">
        <f>AN47</f>
        <v>-113554</v>
      </c>
      <c r="AO51" s="41">
        <f>AO47</f>
        <v>52942</v>
      </c>
      <c r="AP51" s="41">
        <f>AP47</f>
        <v>148658</v>
      </c>
      <c r="AQ51" s="41">
        <f>SUM(AM51:AP51)</f>
        <v>181935</v>
      </c>
      <c r="AS51" s="41">
        <f>AS47</f>
        <v>92169</v>
      </c>
      <c r="AT51" s="41">
        <f>AT47</f>
        <v>-207753</v>
      </c>
      <c r="AU51" s="41">
        <f>AU47</f>
        <v>35213</v>
      </c>
      <c r="AV51" s="41">
        <f>AV47</f>
        <v>390180.27225840033</v>
      </c>
      <c r="AW51" s="41">
        <f>SUM(AS51:AV51)</f>
        <v>309809.27225840033</v>
      </c>
      <c r="AX51" s="41">
        <f>AX47</f>
        <v>-60074</v>
      </c>
      <c r="AY51" s="41">
        <f>AY47</f>
        <v>-62817</v>
      </c>
      <c r="AZ51" s="41">
        <f>AZ47</f>
        <v>86265</v>
      </c>
      <c r="BA51" s="41">
        <f>BA47</f>
        <v>227057</v>
      </c>
      <c r="BB51" s="41">
        <f>SUM(AX51:BA51)</f>
        <v>190431</v>
      </c>
      <c r="BC51" s="41">
        <f>BC47</f>
        <v>-2120243</v>
      </c>
      <c r="BD51" s="42">
        <f>BD47</f>
        <v>-890044</v>
      </c>
      <c r="BE51" s="42">
        <f>BE47</f>
        <v>-573123</v>
      </c>
      <c r="BF51" s="42">
        <f>BF47</f>
        <v>-962476</v>
      </c>
      <c r="BG51" s="42">
        <f>SUM(BC51:BF51)</f>
        <v>-4545886</v>
      </c>
      <c r="BH51" s="41">
        <f t="shared" ref="BH51:BK51" si="61">BH47</f>
        <v>-430864.73179272324</v>
      </c>
      <c r="BI51" s="41">
        <f t="shared" si="61"/>
        <v>-769637</v>
      </c>
      <c r="BJ51" s="41">
        <f t="shared" si="61"/>
        <v>-691873</v>
      </c>
      <c r="BK51" s="41">
        <f t="shared" si="61"/>
        <v>-2755113</v>
      </c>
      <c r="BL51" s="42">
        <f>SUM(BH51:BK51)</f>
        <v>-4647487.7317927238</v>
      </c>
      <c r="BM51" s="41">
        <f t="shared" ref="BM51" si="62">BM47</f>
        <v>-380073</v>
      </c>
    </row>
    <row r="52" spans="1:65">
      <c r="B52" s="43" t="s">
        <v>58</v>
      </c>
      <c r="C52" s="44" t="s">
        <v>45</v>
      </c>
      <c r="D52" s="50">
        <v>4.6002754813009937E-2</v>
      </c>
      <c r="E52" s="50">
        <v>1.4795356988743033E-2</v>
      </c>
      <c r="F52" s="50">
        <v>-7.9768329783049902E-2</v>
      </c>
      <c r="G52" s="50">
        <v>3.2962200123328067E-2</v>
      </c>
      <c r="H52" s="50">
        <v>2.2380352953389974E-3</v>
      </c>
      <c r="I52" s="50">
        <v>1.3427456964976237E-2</v>
      </c>
      <c r="J52" s="50">
        <v>-0.14528593594560885</v>
      </c>
      <c r="K52" s="50">
        <v>-1.4730533219246699E-2</v>
      </c>
      <c r="L52" s="50">
        <v>-1.9587927405377605E-2</v>
      </c>
      <c r="M52" s="50">
        <v>-3.9428753072603559E-2</v>
      </c>
      <c r="N52" s="50">
        <v>1.2539568414966519E-2</v>
      </c>
      <c r="O52" s="50">
        <v>-0.10643416348517269</v>
      </c>
      <c r="P52" s="50">
        <v>1.5500741219480117E-2</v>
      </c>
      <c r="Q52" s="50">
        <v>-1.3575092140032835E-2</v>
      </c>
      <c r="R52" s="50">
        <v>-2.1190399410467371E-2</v>
      </c>
      <c r="S52" s="50">
        <v>-1.3008291278971875E-2</v>
      </c>
      <c r="T52" s="50">
        <v>-1.9329152732789803E-2</v>
      </c>
      <c r="U52" s="50">
        <v>-3.4326234361570049E-2</v>
      </c>
      <c r="V52" s="50">
        <v>3.1656049909121159E-2</v>
      </c>
      <c r="W52" s="50">
        <v>-8.8035213443896816E-3</v>
      </c>
      <c r="X52" s="50">
        <v>-1.4312062947711009E-2</v>
      </c>
      <c r="Y52" s="50">
        <v>-2.0609203872260815E-2</v>
      </c>
      <c r="Z52" s="50">
        <v>-4.5070386691384121E-2</v>
      </c>
      <c r="AA52" s="50">
        <v>-6.7536127840040414E-3</v>
      </c>
      <c r="AB52" s="50">
        <v>-2.1654924743917187E-2</v>
      </c>
      <c r="AC52" s="50">
        <v>4.3911012317673352E-2</v>
      </c>
      <c r="AD52" s="50">
        <v>-4.3624353452258159E-2</v>
      </c>
      <c r="AE52" s="50">
        <v>1.8821000458022659E-3</v>
      </c>
      <c r="AF52" s="50">
        <f t="shared" ref="AF52:AQ52" si="63">AF51/AF12</f>
        <v>2.1151576764519061E-2</v>
      </c>
      <c r="AG52" s="50">
        <f t="shared" si="63"/>
        <v>7.265599216014944E-3</v>
      </c>
      <c r="AH52" s="50">
        <f t="shared" si="63"/>
        <v>2.6461493253746093E-2</v>
      </c>
      <c r="AI52" s="50">
        <f t="shared" si="63"/>
        <v>-6.0709827974600374E-2</v>
      </c>
      <c r="AJ52" s="50">
        <f t="shared" si="63"/>
        <v>6.0725495400059129E-2</v>
      </c>
      <c r="AK52" s="50">
        <f t="shared" si="63"/>
        <v>2.4268141939218356E-2</v>
      </c>
      <c r="AL52" s="50">
        <f t="shared" si="63"/>
        <v>1.5280117782765416E-2</v>
      </c>
      <c r="AM52" s="50">
        <f t="shared" si="63"/>
        <v>3.438482407849594E-2</v>
      </c>
      <c r="AN52" s="50">
        <f t="shared" si="63"/>
        <v>-4.8170109368385061E-2</v>
      </c>
      <c r="AO52" s="50">
        <f t="shared" si="63"/>
        <v>2.124494528650098E-2</v>
      </c>
      <c r="AP52" s="50">
        <f t="shared" si="63"/>
        <v>5.3314100883571351E-2</v>
      </c>
      <c r="AQ52" s="50">
        <f t="shared" si="63"/>
        <v>1.7547380870032197E-2</v>
      </c>
      <c r="AS52" s="50">
        <f t="shared" ref="AS52:BC52" si="64">AS51/AS12</f>
        <v>3.3754911123676817E-2</v>
      </c>
      <c r="AT52" s="50">
        <f t="shared" si="64"/>
        <v>-8.8129742075225018E-2</v>
      </c>
      <c r="AU52" s="50">
        <f t="shared" si="64"/>
        <v>1.4130525072221659E-2</v>
      </c>
      <c r="AV52" s="50">
        <f t="shared" si="64"/>
        <v>0.13993266691307357</v>
      </c>
      <c r="AW52" s="50">
        <f t="shared" si="64"/>
        <v>2.9880678799492404E-2</v>
      </c>
      <c r="AX52" s="50">
        <f t="shared" si="64"/>
        <v>-2.3789158220038426E-2</v>
      </c>
      <c r="AY52" s="50">
        <f t="shared" si="64"/>
        <v>-2.6505544193417854E-2</v>
      </c>
      <c r="AZ52" s="50">
        <f t="shared" si="64"/>
        <v>3.2368391429965102E-2</v>
      </c>
      <c r="BA52" s="50">
        <f t="shared" si="64"/>
        <v>7.909734613157797E-2</v>
      </c>
      <c r="BB52" s="50">
        <f t="shared" si="64"/>
        <v>1.8256383157508438E-2</v>
      </c>
      <c r="BC52" s="50">
        <f t="shared" si="64"/>
        <v>-0.90133931323265282</v>
      </c>
      <c r="BD52" s="51">
        <f>BD51/BD12</f>
        <v>-1.5563365997300151</v>
      </c>
      <c r="BE52" s="51">
        <f>BE51/BE12</f>
        <v>-1.1173469387755102</v>
      </c>
      <c r="BF52" s="51">
        <f>BF51/BF12</f>
        <v>-1.0723632020393792</v>
      </c>
      <c r="BG52" s="51">
        <f>BG51/BG12</f>
        <v>-1.0487273653420826</v>
      </c>
      <c r="BH52" s="50">
        <f t="shared" ref="BH52" si="65">BH51/BH12</f>
        <v>-0.47183709491397746</v>
      </c>
      <c r="BI52" s="50">
        <f t="shared" ref="BI52:BJ52" si="66">BI51/BI12</f>
        <v>-0.86602137915965482</v>
      </c>
      <c r="BJ52" s="50">
        <f t="shared" si="66"/>
        <v>-0.52669148864093984</v>
      </c>
      <c r="BK52" s="50">
        <f t="shared" ref="BK52" si="67">BK51/BK12</f>
        <v>-1.3804161997536124</v>
      </c>
      <c r="BL52" s="51">
        <f>BL51/BL12</f>
        <v>-0.90924923491303644</v>
      </c>
      <c r="BM52" s="50">
        <f t="shared" ref="BM52" si="68">BM51/BM12</f>
        <v>-0.19401073839139957</v>
      </c>
    </row>
    <row r="55" spans="1:65">
      <c r="B55" s="52" t="s">
        <v>59</v>
      </c>
    </row>
    <row r="56" spans="1:65">
      <c r="B56" s="26" t="s">
        <v>168</v>
      </c>
    </row>
    <row r="57" spans="1:65">
      <c r="B57" s="26" t="s">
        <v>60</v>
      </c>
    </row>
    <row r="60" spans="1:65">
      <c r="A60" s="29" t="s">
        <v>61</v>
      </c>
      <c r="C60" s="23"/>
      <c r="D60" s="19"/>
      <c r="E60" s="19"/>
      <c r="F60" s="19"/>
      <c r="G60" s="19"/>
      <c r="H60" s="19"/>
      <c r="I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S60" s="19"/>
      <c r="AT60" s="19"/>
      <c r="AU60" s="19"/>
      <c r="AV60" s="19"/>
      <c r="AW60" s="19"/>
      <c r="AX60" s="19"/>
      <c r="AY60" s="19"/>
      <c r="AZ60" s="19"/>
      <c r="BA60" s="19"/>
      <c r="BB60" s="19"/>
      <c r="BC60" s="19"/>
      <c r="BD60" s="20"/>
      <c r="BE60" s="20"/>
      <c r="BF60" s="20"/>
      <c r="BG60" s="20"/>
      <c r="BH60" s="19"/>
      <c r="BI60" s="19"/>
      <c r="BJ60" s="19"/>
      <c r="BK60" s="19"/>
      <c r="BL60" s="20"/>
      <c r="BM60" s="19"/>
    </row>
    <row r="61" spans="1:65" ht="14.5" customHeight="1">
      <c r="A61" s="123" t="s">
        <v>1</v>
      </c>
      <c r="B61" s="124"/>
      <c r="C61" s="17" t="s">
        <v>2</v>
      </c>
      <c r="D61" s="22" t="s">
        <v>3</v>
      </c>
      <c r="E61" s="22" t="s">
        <v>4</v>
      </c>
      <c r="F61" s="22" t="s">
        <v>5</v>
      </c>
      <c r="G61" s="22" t="s">
        <v>6</v>
      </c>
      <c r="H61" s="21" t="s">
        <v>7</v>
      </c>
      <c r="I61" s="22" t="s">
        <v>8</v>
      </c>
      <c r="J61" s="22" t="s">
        <v>9</v>
      </c>
      <c r="K61" s="22" t="s">
        <v>10</v>
      </c>
      <c r="L61" s="22" t="s">
        <v>11</v>
      </c>
      <c r="M61" s="22" t="s">
        <v>12</v>
      </c>
      <c r="N61" s="22" t="s">
        <v>13</v>
      </c>
      <c r="O61" s="22" t="s">
        <v>14</v>
      </c>
      <c r="P61" s="22" t="s">
        <v>15</v>
      </c>
      <c r="Q61" s="22" t="s">
        <v>16</v>
      </c>
      <c r="R61" s="15">
        <v>2013</v>
      </c>
      <c r="S61" s="22" t="s">
        <v>17</v>
      </c>
      <c r="T61" s="22" t="s">
        <v>18</v>
      </c>
      <c r="U61" s="22" t="s">
        <v>19</v>
      </c>
      <c r="V61" s="22" t="s">
        <v>20</v>
      </c>
      <c r="W61" s="15">
        <v>2014</v>
      </c>
      <c r="X61" s="22" t="s">
        <v>21</v>
      </c>
      <c r="Y61" s="22" t="s">
        <v>22</v>
      </c>
      <c r="Z61" s="22" t="s">
        <v>23</v>
      </c>
      <c r="AA61" s="22" t="s">
        <v>24</v>
      </c>
      <c r="AB61" s="15">
        <v>2015</v>
      </c>
      <c r="AC61" s="22" t="s">
        <v>158</v>
      </c>
      <c r="AD61" s="22" t="s">
        <v>163</v>
      </c>
      <c r="AE61" s="22" t="s">
        <v>164</v>
      </c>
      <c r="AF61" s="22" t="s">
        <v>166</v>
      </c>
      <c r="AG61" s="15">
        <v>2016</v>
      </c>
      <c r="AH61" s="22" t="s">
        <v>167</v>
      </c>
      <c r="AI61" s="22" t="s">
        <v>169</v>
      </c>
      <c r="AJ61" s="22" t="s">
        <v>171</v>
      </c>
      <c r="AK61" s="22" t="str">
        <f>$AK$7</f>
        <v>4Q17</v>
      </c>
      <c r="AL61" s="15">
        <f>$AL$7</f>
        <v>2017</v>
      </c>
      <c r="AM61" s="22" t="s">
        <v>175</v>
      </c>
      <c r="AN61" s="22" t="str">
        <f>AN7</f>
        <v>2Q18</v>
      </c>
      <c r="AO61" s="22" t="s">
        <v>177</v>
      </c>
      <c r="AP61" s="22" t="s">
        <v>178</v>
      </c>
      <c r="AQ61" s="15">
        <v>2018</v>
      </c>
      <c r="AS61" s="22" t="s">
        <v>175</v>
      </c>
      <c r="AT61" s="22" t="str">
        <f>AT7</f>
        <v>2Q18</v>
      </c>
      <c r="AU61" s="22" t="s">
        <v>177</v>
      </c>
      <c r="AV61" s="22" t="s">
        <v>178</v>
      </c>
      <c r="AW61" s="15">
        <v>2018</v>
      </c>
      <c r="AX61" s="22" t="s">
        <v>180</v>
      </c>
      <c r="AY61" s="22" t="str">
        <f>AY7</f>
        <v>2Q19</v>
      </c>
      <c r="AZ61" s="22" t="str">
        <f>AZ7</f>
        <v>3Q19</v>
      </c>
      <c r="BA61" s="22" t="str">
        <f>BA7</f>
        <v>4Q19</v>
      </c>
      <c r="BB61" s="15">
        <f>+BB$7</f>
        <v>2019</v>
      </c>
      <c r="BC61" s="22" t="str">
        <f>BC7</f>
        <v>1Q20</v>
      </c>
      <c r="BD61" s="14" t="str">
        <f>BD7</f>
        <v>2Q20</v>
      </c>
      <c r="BE61" s="14" t="str">
        <f>BE7</f>
        <v>3Q20</v>
      </c>
      <c r="BF61" s="14" t="str">
        <f>BF7</f>
        <v>4Q20</v>
      </c>
      <c r="BG61" s="13">
        <f>+BG$7</f>
        <v>2020</v>
      </c>
      <c r="BH61" s="22" t="str">
        <f>BH7</f>
        <v>1Q21</v>
      </c>
      <c r="BI61" s="22" t="str">
        <f>BI7</f>
        <v>2Q21</v>
      </c>
      <c r="BJ61" s="22" t="str">
        <f>BJ7</f>
        <v>3Q21</v>
      </c>
      <c r="BK61" s="22" t="str">
        <f>BK7</f>
        <v>4Q21</v>
      </c>
      <c r="BL61" s="13">
        <f>+BL$7</f>
        <v>2021</v>
      </c>
      <c r="BM61" s="22" t="s">
        <v>198</v>
      </c>
    </row>
    <row r="62" spans="1:65" s="59" customFormat="1">
      <c r="A62" s="53" t="s">
        <v>62</v>
      </c>
      <c r="B62" s="54"/>
      <c r="C62" s="55"/>
      <c r="D62" s="56" t="s">
        <v>3</v>
      </c>
      <c r="E62" s="56" t="s">
        <v>4</v>
      </c>
      <c r="F62" s="56" t="s">
        <v>5</v>
      </c>
      <c r="G62" s="56" t="s">
        <v>6</v>
      </c>
      <c r="H62" s="57" t="s">
        <v>7</v>
      </c>
      <c r="I62" s="56" t="s">
        <v>8</v>
      </c>
      <c r="J62" s="56" t="s">
        <v>9</v>
      </c>
      <c r="K62" s="56" t="s">
        <v>10</v>
      </c>
      <c r="L62" s="56" t="s">
        <v>11</v>
      </c>
      <c r="M62" s="56" t="s">
        <v>12</v>
      </c>
      <c r="N62" s="56" t="s">
        <v>13</v>
      </c>
      <c r="O62" s="56" t="s">
        <v>14</v>
      </c>
      <c r="P62" s="56"/>
      <c r="Q62" s="56"/>
      <c r="R62" s="58"/>
      <c r="S62" s="56"/>
      <c r="T62" s="56"/>
      <c r="U62" s="56"/>
      <c r="V62" s="56"/>
      <c r="W62" s="58"/>
      <c r="X62" s="56"/>
      <c r="Y62" s="56"/>
      <c r="Z62" s="56"/>
      <c r="AA62" s="56"/>
      <c r="AB62" s="58"/>
      <c r="AC62" s="56"/>
      <c r="AD62" s="56"/>
      <c r="AE62" s="56"/>
      <c r="AF62" s="56"/>
      <c r="AG62" s="58"/>
      <c r="AH62" s="56"/>
      <c r="AI62" s="56"/>
      <c r="AJ62" s="56"/>
      <c r="AK62" s="56"/>
      <c r="AL62" s="58"/>
      <c r="AM62" s="58"/>
      <c r="AN62" s="58"/>
      <c r="AO62" s="58"/>
      <c r="AP62" s="58"/>
      <c r="AQ62" s="58"/>
      <c r="AS62" s="58"/>
      <c r="AT62" s="58"/>
      <c r="AU62" s="58"/>
      <c r="AV62" s="58"/>
      <c r="AW62" s="58"/>
      <c r="AX62" s="58"/>
      <c r="AY62" s="58"/>
      <c r="AZ62" s="58"/>
      <c r="BA62" s="58"/>
      <c r="BB62" s="58"/>
      <c r="BC62" s="58"/>
      <c r="BD62" s="60"/>
      <c r="BE62" s="60"/>
      <c r="BF62" s="60"/>
      <c r="BG62" s="60"/>
      <c r="BH62" s="58"/>
      <c r="BI62" s="58"/>
      <c r="BJ62" s="58"/>
      <c r="BK62" s="58"/>
      <c r="BL62" s="60"/>
      <c r="BM62" s="58"/>
    </row>
    <row r="63" spans="1:65" s="59" customFormat="1">
      <c r="B63" s="61" t="s">
        <v>63</v>
      </c>
      <c r="C63" s="62" t="s">
        <v>64</v>
      </c>
      <c r="D63" s="63">
        <v>31201.223120000002</v>
      </c>
      <c r="E63" s="63">
        <v>30699.742577765002</v>
      </c>
      <c r="F63" s="63">
        <v>32265.158939000004</v>
      </c>
      <c r="G63" s="63">
        <v>32399.328730000005</v>
      </c>
      <c r="H63" s="63">
        <v>126565.45336676501</v>
      </c>
      <c r="I63" s="63">
        <v>33285.167304000002</v>
      </c>
      <c r="J63" s="63">
        <v>31620.330134999997</v>
      </c>
      <c r="K63" s="63">
        <v>32914.053548999997</v>
      </c>
      <c r="L63" s="63">
        <v>34366.406552999993</v>
      </c>
      <c r="M63" s="63">
        <v>132185.95754099998</v>
      </c>
      <c r="N63" s="63">
        <v>34403.312793999998</v>
      </c>
      <c r="O63" s="63">
        <v>31426.127011999997</v>
      </c>
      <c r="P63" s="63">
        <v>33034.956359999996</v>
      </c>
      <c r="Q63" s="63">
        <f>R63-P63-O63-N63</f>
        <v>32826.461525000021</v>
      </c>
      <c r="R63" s="63">
        <v>131690.85769100001</v>
      </c>
      <c r="S63" s="63">
        <v>32926.81</v>
      </c>
      <c r="T63" s="63">
        <v>30960.684370000003</v>
      </c>
      <c r="U63" s="63">
        <v>32880.360058999999</v>
      </c>
      <c r="V63" s="63">
        <v>33433.079097000002</v>
      </c>
      <c r="W63" s="63">
        <v>130200.938692</v>
      </c>
      <c r="X63" s="63">
        <v>33632.064252999997</v>
      </c>
      <c r="Y63" s="63">
        <v>31568.541845</v>
      </c>
      <c r="Z63" s="63">
        <v>34522</v>
      </c>
      <c r="AA63" s="63">
        <v>34579.002944</v>
      </c>
      <c r="AB63" s="63">
        <f>+AA63+Z63+Y63+X63</f>
        <v>134301.609042</v>
      </c>
      <c r="AC63" s="63">
        <v>34603.955021999951</v>
      </c>
      <c r="AD63" s="63">
        <v>31680.159511000034</v>
      </c>
      <c r="AE63" s="63">
        <v>34528.445151000007</v>
      </c>
      <c r="AF63" s="63">
        <v>34155.131343999994</v>
      </c>
      <c r="AG63" s="63">
        <v>134967.69102800003</v>
      </c>
      <c r="AH63" s="63">
        <v>34613.266783999999</v>
      </c>
      <c r="AI63" s="63">
        <v>31766.463829000008</v>
      </c>
      <c r="AJ63" s="63">
        <v>35091.873984999998</v>
      </c>
      <c r="AK63" s="63">
        <v>34926.809086000001</v>
      </c>
      <c r="AL63" s="63">
        <f>SUM(AH63:AK63)</f>
        <v>136398.413684</v>
      </c>
      <c r="AM63" s="63">
        <v>35618.583421000003</v>
      </c>
      <c r="AN63" s="63">
        <v>33242.204108999998</v>
      </c>
      <c r="AO63" s="63">
        <v>37196.781495999996</v>
      </c>
      <c r="AP63" s="63">
        <v>37207.153331000009</v>
      </c>
      <c r="AQ63" s="64">
        <v>143264.72235699999</v>
      </c>
      <c r="AR63" s="65"/>
      <c r="AS63" s="63">
        <v>35618.583421000003</v>
      </c>
      <c r="AT63" s="63">
        <v>33242.204108999998</v>
      </c>
      <c r="AU63" s="63">
        <v>37196.781495999996</v>
      </c>
      <c r="AV63" s="63">
        <v>37207.153331000009</v>
      </c>
      <c r="AW63" s="64">
        <v>143264.72235699999</v>
      </c>
      <c r="AX63" s="63">
        <v>37988.78</v>
      </c>
      <c r="AY63" s="63">
        <v>34835.676657999997</v>
      </c>
      <c r="AZ63" s="63">
        <v>37882.497967000003</v>
      </c>
      <c r="BA63" s="63">
        <v>38405.431757999999</v>
      </c>
      <c r="BB63" s="63">
        <f>+SUM(AX63:BA63)</f>
        <v>149112.386383</v>
      </c>
      <c r="BC63" s="63">
        <v>35495.183517000005</v>
      </c>
      <c r="BD63" s="66">
        <f>37685.24-BC63</f>
        <v>2190.056482999993</v>
      </c>
      <c r="BE63" s="66">
        <v>5394.6451870000001</v>
      </c>
      <c r="BF63" s="66">
        <v>12638.317991</v>
      </c>
      <c r="BG63" s="66">
        <f>+SUM(BC63:BF63)</f>
        <v>55718.203177999996</v>
      </c>
      <c r="BH63" s="63">
        <v>13656.681268</v>
      </c>
      <c r="BI63" s="63">
        <v>10754.979843000001</v>
      </c>
      <c r="BJ63" s="63">
        <v>18823.246196000004</v>
      </c>
      <c r="BK63" s="63">
        <v>24400.785569000003</v>
      </c>
      <c r="BL63" s="66">
        <f>+SUM(BH63:BK63)</f>
        <v>67635.692876000001</v>
      </c>
      <c r="BM63" s="63">
        <v>25913.416225000001</v>
      </c>
    </row>
    <row r="64" spans="1:65" s="59" customFormat="1">
      <c r="B64" s="61" t="s">
        <v>65</v>
      </c>
      <c r="C64" s="62" t="s">
        <v>64</v>
      </c>
      <c r="D64" s="63">
        <v>23915.861564999999</v>
      </c>
      <c r="E64" s="63">
        <v>23114.327007532</v>
      </c>
      <c r="F64" s="63">
        <v>24606.935479999996</v>
      </c>
      <c r="G64" s="63">
        <v>24444.042318999996</v>
      </c>
      <c r="H64" s="63">
        <v>96081.166371531988</v>
      </c>
      <c r="I64" s="63">
        <v>25727.464965999992</v>
      </c>
      <c r="J64" s="63">
        <v>24401.303094999999</v>
      </c>
      <c r="K64" s="63">
        <v>26708.129204999997</v>
      </c>
      <c r="L64" s="63">
        <v>27049.207833996988</v>
      </c>
      <c r="M64" s="63">
        <v>103886.10509999697</v>
      </c>
      <c r="N64" s="63">
        <v>27290.914243999992</v>
      </c>
      <c r="O64" s="63">
        <v>24861.454726000004</v>
      </c>
      <c r="P64" s="63">
        <v>27209.420270999999</v>
      </c>
      <c r="Q64" s="63">
        <f>R64-P64-O64-N64</f>
        <v>27104.671559000009</v>
      </c>
      <c r="R64" s="63">
        <v>106466.4608</v>
      </c>
      <c r="S64" s="63">
        <v>27228.91</v>
      </c>
      <c r="T64" s="63">
        <v>25518.594602000001</v>
      </c>
      <c r="U64" s="63">
        <v>27785.253671999999</v>
      </c>
      <c r="V64" s="63">
        <v>28001.285379999998</v>
      </c>
      <c r="W64" s="63">
        <v>108534.04674100001</v>
      </c>
      <c r="X64" s="63">
        <v>28038.001314999998</v>
      </c>
      <c r="Y64" s="63">
        <v>25836.675483999999</v>
      </c>
      <c r="Z64" s="63">
        <v>28973</v>
      </c>
      <c r="AA64" s="63">
        <v>28662.054080999998</v>
      </c>
      <c r="AB64" s="63">
        <f>+AA64+Z64+Y64+X64</f>
        <v>111509.73087999999</v>
      </c>
      <c r="AC64" s="63">
        <v>29159.458495999999</v>
      </c>
      <c r="AD64" s="63">
        <v>26299.963776999997</v>
      </c>
      <c r="AE64" s="63">
        <v>29295.100154999996</v>
      </c>
      <c r="AF64" s="63">
        <v>28872.331581999999</v>
      </c>
      <c r="AG64" s="63">
        <v>113626.85401</v>
      </c>
      <c r="AH64" s="63">
        <v>29325.347211999997</v>
      </c>
      <c r="AI64" s="63">
        <v>26602.031234000005</v>
      </c>
      <c r="AJ64" s="63">
        <v>30055.186291000002</v>
      </c>
      <c r="AK64" s="63">
        <v>29710.133838999998</v>
      </c>
      <c r="AL64" s="63">
        <f>SUM(AH64:AK64)</f>
        <v>115692.69857600001</v>
      </c>
      <c r="AM64" s="63">
        <v>30384.44947</v>
      </c>
      <c r="AN64" s="63">
        <v>27094.873198000001</v>
      </c>
      <c r="AO64" s="63">
        <v>30697.608752</v>
      </c>
      <c r="AP64" s="63">
        <v>30900.486836</v>
      </c>
      <c r="AQ64" s="64">
        <v>119077.418256</v>
      </c>
      <c r="AS64" s="63">
        <v>30384.44947</v>
      </c>
      <c r="AT64" s="63">
        <v>27094.873198000001</v>
      </c>
      <c r="AU64" s="63">
        <v>30697.608752</v>
      </c>
      <c r="AV64" s="63">
        <v>30900.486836</v>
      </c>
      <c r="AW64" s="64">
        <v>119077.418256</v>
      </c>
      <c r="AX64" s="63">
        <v>31978.57</v>
      </c>
      <c r="AY64" s="63">
        <v>29024.745661000001</v>
      </c>
      <c r="AZ64" s="63">
        <v>31682.616963</v>
      </c>
      <c r="BA64" s="63">
        <v>31835.404951</v>
      </c>
      <c r="BB64" s="63">
        <f>+SUM(AX64:BA64)</f>
        <v>124521.33757500001</v>
      </c>
      <c r="BC64" s="63">
        <v>28763.17211</v>
      </c>
      <c r="BD64" s="67">
        <f>29893.89-BC64</f>
        <v>1130.7178899999999</v>
      </c>
      <c r="BE64" s="67">
        <v>3577.0214230000001</v>
      </c>
      <c r="BF64" s="66">
        <v>9153.4683860000005</v>
      </c>
      <c r="BG64" s="66">
        <f>+SUM(BC64:BF64)</f>
        <v>42624.379808999998</v>
      </c>
      <c r="BH64" s="63">
        <v>8945.4810060000018</v>
      </c>
      <c r="BI64" s="63">
        <v>7384.375505</v>
      </c>
      <c r="BJ64" s="63">
        <v>14141.819843000001</v>
      </c>
      <c r="BK64" s="63">
        <v>19844.861090999999</v>
      </c>
      <c r="BL64" s="66">
        <f>+SUM(BH64:BK64)</f>
        <v>50316.537445000002</v>
      </c>
      <c r="BM64" s="63">
        <v>20854.669822</v>
      </c>
    </row>
    <row r="65" spans="2:65" s="59" customFormat="1">
      <c r="B65" s="61" t="s">
        <v>66</v>
      </c>
      <c r="C65" s="62" t="s">
        <v>45</v>
      </c>
      <c r="D65" s="68">
        <v>0.76650397559799244</v>
      </c>
      <c r="E65" s="68">
        <v>0.75291598778007618</v>
      </c>
      <c r="F65" s="68">
        <v>0.76264727307004676</v>
      </c>
      <c r="G65" s="68">
        <v>0.75446138167566879</v>
      </c>
      <c r="H65" s="68">
        <v>0.75914211829277944</v>
      </c>
      <c r="I65" s="68">
        <v>0.77294083370607625</v>
      </c>
      <c r="J65" s="68">
        <v>0.77169665815698174</v>
      </c>
      <c r="K65" s="68">
        <v>0.81145062139608293</v>
      </c>
      <c r="L65" s="68">
        <v>0.78708280984459644</v>
      </c>
      <c r="M65" s="68">
        <v>0.78590878359960992</v>
      </c>
      <c r="N65" s="68">
        <f t="shared" ref="N65:U65" si="69">N64/N63</f>
        <v>0.79326413730597423</v>
      </c>
      <c r="O65" s="68">
        <f t="shared" si="69"/>
        <v>0.79110781664271612</v>
      </c>
      <c r="P65" s="68">
        <f t="shared" si="69"/>
        <v>0.82365540231033019</v>
      </c>
      <c r="Q65" s="68">
        <f t="shared" si="69"/>
        <v>0.8256958045373729</v>
      </c>
      <c r="R65" s="68">
        <f t="shared" si="69"/>
        <v>0.80845749406396428</v>
      </c>
      <c r="S65" s="68">
        <f t="shared" si="69"/>
        <v>0.82695256540187168</v>
      </c>
      <c r="T65" s="68">
        <f t="shared" si="69"/>
        <v>0.82422579220266756</v>
      </c>
      <c r="U65" s="68">
        <f t="shared" si="69"/>
        <v>0.84504104037007433</v>
      </c>
      <c r="V65" s="68">
        <f>V64/V63</f>
        <v>0.83753235227779521</v>
      </c>
      <c r="W65" s="68">
        <f>W64/W63</f>
        <v>0.83358881918467098</v>
      </c>
      <c r="X65" s="68">
        <f t="shared" ref="X65:AQ65" si="70">X64/X63</f>
        <v>0.83366876038538118</v>
      </c>
      <c r="Y65" s="68">
        <f t="shared" si="70"/>
        <v>0.81843107010950378</v>
      </c>
      <c r="Z65" s="68">
        <f t="shared" si="70"/>
        <v>0.83926191993511379</v>
      </c>
      <c r="AA65" s="68">
        <f>AA64/AA63</f>
        <v>0.82888607654239244</v>
      </c>
      <c r="AB65" s="68">
        <f>AB64/AB63</f>
        <v>0.83029333509420333</v>
      </c>
      <c r="AC65" s="68">
        <f t="shared" si="70"/>
        <v>0.84266259384112197</v>
      </c>
      <c r="AD65" s="68">
        <f t="shared" si="70"/>
        <v>0.83017144430311607</v>
      </c>
      <c r="AE65" s="68">
        <f t="shared" si="70"/>
        <v>0.8484338065871917</v>
      </c>
      <c r="AF65" s="68">
        <f t="shared" si="70"/>
        <v>0.84532925056580055</v>
      </c>
      <c r="AG65" s="68">
        <f t="shared" si="70"/>
        <v>0.84188188406088449</v>
      </c>
      <c r="AH65" s="68">
        <f t="shared" si="70"/>
        <v>0.84722853219840133</v>
      </c>
      <c r="AI65" s="68">
        <f t="shared" si="70"/>
        <v>0.8374250082476814</v>
      </c>
      <c r="AJ65" s="68">
        <f t="shared" si="70"/>
        <v>0.85647139573814368</v>
      </c>
      <c r="AK65" s="68">
        <f t="shared" si="70"/>
        <v>0.8506397983808075</v>
      </c>
      <c r="AL65" s="68">
        <f t="shared" si="70"/>
        <v>0.84819680413608178</v>
      </c>
      <c r="AM65" s="68">
        <f t="shared" si="70"/>
        <v>0.85305047398617029</v>
      </c>
      <c r="AN65" s="68">
        <f t="shared" si="70"/>
        <v>0.81507450917384661</v>
      </c>
      <c r="AO65" s="68">
        <v>0.82527593833087698</v>
      </c>
      <c r="AP65" s="68">
        <f t="shared" si="70"/>
        <v>0.83049854852116667</v>
      </c>
      <c r="AQ65" s="68">
        <f t="shared" si="70"/>
        <v>0.83117055124898176</v>
      </c>
      <c r="AS65" s="68">
        <f t="shared" ref="AS65:BE65" si="71">AS64/AS63</f>
        <v>0.85305047398617029</v>
      </c>
      <c r="AT65" s="68">
        <f t="shared" si="71"/>
        <v>0.81507450917384661</v>
      </c>
      <c r="AU65" s="68">
        <v>0.82527593833087698</v>
      </c>
      <c r="AV65" s="68">
        <f t="shared" si="71"/>
        <v>0.83049854852116667</v>
      </c>
      <c r="AW65" s="68">
        <f t="shared" si="71"/>
        <v>0.83117055124898176</v>
      </c>
      <c r="AX65" s="68">
        <f t="shared" si="71"/>
        <v>0.84178986532339284</v>
      </c>
      <c r="AY65" s="68">
        <f t="shared" si="71"/>
        <v>0.83319023614643872</v>
      </c>
      <c r="AZ65" s="68">
        <f t="shared" si="71"/>
        <v>0.83633917147172265</v>
      </c>
      <c r="BA65" s="68">
        <f t="shared" si="71"/>
        <v>0.82892975013537151</v>
      </c>
      <c r="BB65" s="68">
        <f t="shared" si="71"/>
        <v>0.8350837954880751</v>
      </c>
      <c r="BC65" s="68">
        <f t="shared" si="71"/>
        <v>0.81034014364862239</v>
      </c>
      <c r="BD65" s="69">
        <f t="shared" si="71"/>
        <v>0.51629622284951981</v>
      </c>
      <c r="BE65" s="69">
        <f t="shared" si="71"/>
        <v>0.66306889498866317</v>
      </c>
      <c r="BF65" s="69">
        <f>BF64/BF63</f>
        <v>0.72426318063197725</v>
      </c>
      <c r="BG65" s="69">
        <f>BG64/BG63</f>
        <v>0.76499918119811128</v>
      </c>
      <c r="BH65" s="68">
        <f t="shared" ref="BH65:BK65" si="72">BH64/BH63</f>
        <v>0.65502597816065555</v>
      </c>
      <c r="BI65" s="68">
        <f t="shared" si="72"/>
        <v>0.68660058994031525</v>
      </c>
      <c r="BJ65" s="68">
        <f t="shared" si="72"/>
        <v>0.75129548302912708</v>
      </c>
      <c r="BK65" s="68">
        <f t="shared" si="72"/>
        <v>0.81328779497213888</v>
      </c>
      <c r="BL65" s="69">
        <f>BL64/BL63</f>
        <v>0.7439346786503378</v>
      </c>
      <c r="BM65" s="68">
        <f t="shared" ref="BM65" si="73">BM64/BM63</f>
        <v>0.80478272879669299</v>
      </c>
    </row>
    <row r="66" spans="2:65" s="59" customFormat="1">
      <c r="B66" s="61" t="s">
        <v>67</v>
      </c>
      <c r="C66" s="62" t="s">
        <v>68</v>
      </c>
      <c r="D66" s="63">
        <v>14818.731</v>
      </c>
      <c r="E66" s="63">
        <v>14708.569</v>
      </c>
      <c r="F66" s="63">
        <v>15307.93</v>
      </c>
      <c r="G66" s="63">
        <v>15447.798000000001</v>
      </c>
      <c r="H66" s="63">
        <v>60283.027999999998</v>
      </c>
      <c r="I66" s="63">
        <v>15568.986000000001</v>
      </c>
      <c r="J66" s="63">
        <v>15155.053</v>
      </c>
      <c r="K66" s="63">
        <v>16940.044999999998</v>
      </c>
      <c r="L66" s="63">
        <v>17192.900000000001</v>
      </c>
      <c r="M66" s="63">
        <v>64677</v>
      </c>
      <c r="N66" s="63">
        <v>16612.492999999999</v>
      </c>
      <c r="O66" s="63">
        <v>15579.194</v>
      </c>
      <c r="P66" s="63">
        <v>17287.382000000001</v>
      </c>
      <c r="Q66" s="63">
        <f>R66-P66-O66-N66</f>
        <v>17216.570999999985</v>
      </c>
      <c r="R66" s="63">
        <v>66695.639999999985</v>
      </c>
      <c r="S66" s="63">
        <v>16833.204000000002</v>
      </c>
      <c r="T66" s="63">
        <v>15815.947</v>
      </c>
      <c r="U66" s="63">
        <v>17338.988999999998</v>
      </c>
      <c r="V66" s="63">
        <v>17845.29</v>
      </c>
      <c r="W66" s="63">
        <v>67833.429999999993</v>
      </c>
      <c r="X66" s="63">
        <v>17244.813999999998</v>
      </c>
      <c r="Y66" s="63">
        <v>15791.852999999999</v>
      </c>
      <c r="Z66" s="63">
        <v>17571</v>
      </c>
      <c r="AA66" s="63">
        <v>17226.698999999993</v>
      </c>
      <c r="AB66" s="63">
        <f>+AA66+Z66+Y66+X66</f>
        <v>67834.365999999995</v>
      </c>
      <c r="AC66" s="63">
        <v>17099</v>
      </c>
      <c r="AD66" s="63">
        <v>15492.361999999999</v>
      </c>
      <c r="AE66" s="63">
        <v>17305.365000000002</v>
      </c>
      <c r="AF66" s="63">
        <v>17062.983</v>
      </c>
      <c r="AG66" s="63">
        <v>66960.084000000003</v>
      </c>
      <c r="AH66" s="63">
        <v>16684.705999999998</v>
      </c>
      <c r="AI66" s="63">
        <v>15228.065000000002</v>
      </c>
      <c r="AJ66" s="63">
        <v>17619.86</v>
      </c>
      <c r="AK66" s="63">
        <v>17613.526000000002</v>
      </c>
      <c r="AL66" s="63">
        <f>SUM(AH66:AK66)</f>
        <v>67146.157000000007</v>
      </c>
      <c r="AM66" s="63">
        <v>17285.696</v>
      </c>
      <c r="AN66" s="63">
        <v>15450.621999999999</v>
      </c>
      <c r="AO66" s="63">
        <v>17837.739000000001</v>
      </c>
      <c r="AP66" s="63">
        <v>18232.088</v>
      </c>
      <c r="AQ66" s="63">
        <f>SUM(AM66:AP66)</f>
        <v>68806.145000000004</v>
      </c>
      <c r="AS66" s="63">
        <v>17285.696</v>
      </c>
      <c r="AT66" s="63">
        <v>15450.621999999999</v>
      </c>
      <c r="AU66" s="63">
        <v>17837.739000000001</v>
      </c>
      <c r="AV66" s="63">
        <v>18232.088</v>
      </c>
      <c r="AW66" s="63">
        <f>SUM(AS66:AV66)</f>
        <v>68806.145000000004</v>
      </c>
      <c r="AX66" s="63">
        <v>18173.532999999999</v>
      </c>
      <c r="AY66" s="63">
        <v>16875.125</v>
      </c>
      <c r="AZ66" s="63">
        <v>19194.021000000001</v>
      </c>
      <c r="BA66" s="63">
        <v>19946.424999999999</v>
      </c>
      <c r="BB66" s="63">
        <f>+SUM(AX66:BA66)</f>
        <v>74189.103999999992</v>
      </c>
      <c r="BC66" s="63">
        <v>17653.687000000002</v>
      </c>
      <c r="BD66" s="66">
        <v>640.01099999999997</v>
      </c>
      <c r="BE66" s="66">
        <v>2601.2840000000001</v>
      </c>
      <c r="BF66" s="66">
        <v>7403.9229999999998</v>
      </c>
      <c r="BG66" s="66">
        <f>+SUM(BC66:BF66)</f>
        <v>28298.904999999999</v>
      </c>
      <c r="BH66" s="63">
        <v>7342.5690000000004</v>
      </c>
      <c r="BI66" s="63">
        <v>6419.9920000000002</v>
      </c>
      <c r="BJ66" s="63">
        <v>11584.696</v>
      </c>
      <c r="BK66" s="63">
        <v>14848.138000000001</v>
      </c>
      <c r="BL66" s="66">
        <f>+SUM(BH66:BK66)</f>
        <v>40195.395000000004</v>
      </c>
      <c r="BM66" s="63">
        <v>14350.382</v>
      </c>
    </row>
    <row r="67" spans="2:65" s="59" customFormat="1">
      <c r="B67" s="61" t="s">
        <v>69</v>
      </c>
      <c r="C67" s="62" t="s">
        <v>64</v>
      </c>
      <c r="D67" s="63">
        <v>308.31418067099997</v>
      </c>
      <c r="E67" s="63">
        <v>306.73812070399998</v>
      </c>
      <c r="F67" s="63">
        <v>320.73949672399999</v>
      </c>
      <c r="G67" s="63">
        <v>325.25358985399998</v>
      </c>
      <c r="H67" s="63">
        <v>1261.0453879529998</v>
      </c>
      <c r="I67" s="63">
        <v>324.69991911100004</v>
      </c>
      <c r="J67" s="63">
        <v>311.87704889500003</v>
      </c>
      <c r="K67" s="63">
        <v>322.65261560000005</v>
      </c>
      <c r="L67" s="63">
        <v>335.87034748400004</v>
      </c>
      <c r="M67" s="63">
        <v>1295.0999310900002</v>
      </c>
      <c r="N67" s="63">
        <v>331.521775349</v>
      </c>
      <c r="O67" s="63">
        <v>308.23108129606743</v>
      </c>
      <c r="P67" s="63">
        <v>313.43815746000001</v>
      </c>
      <c r="Q67" s="63">
        <v>313.52755514880721</v>
      </c>
      <c r="R67" s="63">
        <f>SUM(N67:Q67)</f>
        <v>1266.7185692538746</v>
      </c>
      <c r="S67" s="63">
        <v>309.12410392103959</v>
      </c>
      <c r="T67" s="63">
        <v>292.25255919314583</v>
      </c>
      <c r="U67" s="63">
        <v>305.72907999699999</v>
      </c>
      <c r="V67" s="63">
        <v>312.77692518142902</v>
      </c>
      <c r="W67" s="63">
        <v>1219.8826682926142</v>
      </c>
      <c r="X67" s="63">
        <v>306.82790119894207</v>
      </c>
      <c r="Y67" s="63">
        <v>292.34466782170199</v>
      </c>
      <c r="Z67" s="63">
        <v>311.3</v>
      </c>
      <c r="AA67" s="63">
        <v>310.554775347298</v>
      </c>
      <c r="AB67" s="63">
        <f>+AA67+Z67+Y67+X67</f>
        <v>1221.0273443679421</v>
      </c>
      <c r="AC67" s="63">
        <v>306.84300000000002</v>
      </c>
      <c r="AD67" s="63">
        <v>280.049826030502</v>
      </c>
      <c r="AE67" s="63">
        <v>299.24961537180201</v>
      </c>
      <c r="AF67" s="63">
        <v>299.36588495240801</v>
      </c>
      <c r="AG67" s="63">
        <v>1185.5087576021599</v>
      </c>
      <c r="AH67" s="63">
        <v>292.77062884628401</v>
      </c>
      <c r="AI67" s="63">
        <v>271.82104241940499</v>
      </c>
      <c r="AJ67" s="63">
        <v>293.63508902272901</v>
      </c>
      <c r="AK67" s="63">
        <v>297.83556605021101</v>
      </c>
      <c r="AL67" s="63">
        <f>SUM(AH67:AK67)</f>
        <v>1156.0623263386292</v>
      </c>
      <c r="AM67" s="63">
        <f>297199.047355577/1000</f>
        <v>297.19904735557702</v>
      </c>
      <c r="AN67" s="63">
        <v>281.343464424047</v>
      </c>
      <c r="AO67" s="63">
        <v>309.53108738476999</v>
      </c>
      <c r="AP67" s="63">
        <v>317.115194162916</v>
      </c>
      <c r="AQ67" s="63">
        <f>SUM(AM67:AP67)</f>
        <v>1205.1887933273099</v>
      </c>
      <c r="AS67" s="63">
        <f>297199.047355577/1000</f>
        <v>297.19904735557702</v>
      </c>
      <c r="AT67" s="63">
        <v>281.343464424047</v>
      </c>
      <c r="AU67" s="63">
        <v>309.53108738476999</v>
      </c>
      <c r="AV67" s="63">
        <v>317.115194162916</v>
      </c>
      <c r="AW67" s="63">
        <f>SUM(AS67:AV67)</f>
        <v>1205.1887933273099</v>
      </c>
      <c r="AX67" s="63">
        <v>322.23706382565399</v>
      </c>
      <c r="AY67" s="63">
        <v>300.24616727084799</v>
      </c>
      <c r="AZ67" s="63">
        <v>322.94104264514203</v>
      </c>
      <c r="BA67" s="63">
        <v>327.25249102170301</v>
      </c>
      <c r="BB67" s="63">
        <f>SUM(AX67:BA67)</f>
        <v>1272.6767647633469</v>
      </c>
      <c r="BC67" s="63">
        <v>286.48791457367997</v>
      </c>
      <c r="BD67" s="66">
        <v>66.321909665648306</v>
      </c>
      <c r="BE67" s="66">
        <v>78.009416637835898</v>
      </c>
      <c r="BF67" s="66">
        <v>146.96410062192672</v>
      </c>
      <c r="BG67" s="66">
        <f>SUM(BC67:BF67)</f>
        <v>577.78334149909097</v>
      </c>
      <c r="BH67" s="63">
        <v>143.86855560003389</v>
      </c>
      <c r="BI67" s="63">
        <v>128.29621309168991</v>
      </c>
      <c r="BJ67" s="63">
        <v>178.81147674429101</v>
      </c>
      <c r="BK67" s="63">
        <v>226.13380188899902</v>
      </c>
      <c r="BL67" s="66">
        <f>SUM(BH67:BK67)</f>
        <v>677.11004732501374</v>
      </c>
      <c r="BM67" s="63">
        <v>232.39667301493699</v>
      </c>
    </row>
    <row r="68" spans="2:65" s="59" customFormat="1">
      <c r="B68" s="61" t="s">
        <v>70</v>
      </c>
      <c r="C68" s="62" t="s">
        <v>71</v>
      </c>
      <c r="D68" s="70">
        <f>D9/D64/10</f>
        <v>10.888986762706242</v>
      </c>
      <c r="E68" s="70">
        <f t="shared" ref="E68:U68" si="74">E9/E64/10</f>
        <v>11.182882370564824</v>
      </c>
      <c r="F68" s="70">
        <f t="shared" si="74"/>
        <v>11.732712520608439</v>
      </c>
      <c r="G68" s="70">
        <f t="shared" si="74"/>
        <v>11.800683219067539</v>
      </c>
      <c r="H68" s="70">
        <f t="shared" si="74"/>
        <v>11.407717468391963</v>
      </c>
      <c r="I68" s="70">
        <f t="shared" si="74"/>
        <v>10.853296287411611</v>
      </c>
      <c r="J68" s="70">
        <f t="shared" si="74"/>
        <v>10.469268751976871</v>
      </c>
      <c r="K68" s="70">
        <f t="shared" si="74"/>
        <v>10.5257578260993</v>
      </c>
      <c r="L68" s="70">
        <f t="shared" si="74"/>
        <v>10.56898604034852</v>
      </c>
      <c r="M68" s="70">
        <f t="shared" si="74"/>
        <v>10.604859994891003</v>
      </c>
      <c r="N68" s="70">
        <f t="shared" si="74"/>
        <v>10.521369765511917</v>
      </c>
      <c r="O68" s="70">
        <f t="shared" si="74"/>
        <v>10.136691628766437</v>
      </c>
      <c r="P68" s="70">
        <f t="shared" si="74"/>
        <v>10.414058703852934</v>
      </c>
      <c r="Q68" s="70">
        <f t="shared" si="74"/>
        <v>10.464786462458234</v>
      </c>
      <c r="R68" s="70">
        <f t="shared" si="74"/>
        <v>10.389710446728779</v>
      </c>
      <c r="S68" s="70">
        <f t="shared" si="74"/>
        <v>9.8741043985969323</v>
      </c>
      <c r="T68" s="70">
        <f t="shared" si="74"/>
        <v>9.9063449199583786</v>
      </c>
      <c r="U68" s="70">
        <f t="shared" si="74"/>
        <v>9.490955278401751</v>
      </c>
      <c r="V68" s="70">
        <f>V9/V64/10</f>
        <v>9.0226750869248864</v>
      </c>
      <c r="W68" s="70">
        <f>W9/W64/10</f>
        <v>9.5639316064299909</v>
      </c>
      <c r="X68" s="70">
        <f>X9/X64/10</f>
        <v>8.3583953566128155</v>
      </c>
      <c r="Y68" s="70">
        <v>7.6525364156251685</v>
      </c>
      <c r="Z68" s="70">
        <v>7.2953230601756713</v>
      </c>
      <c r="AA68" s="70">
        <v>6.894980361194861</v>
      </c>
      <c r="AB68" s="70">
        <v>7.5424849268749963</v>
      </c>
      <c r="AC68" s="70">
        <v>6.7157968666277936</v>
      </c>
      <c r="AD68" s="70">
        <v>6.4894157819812888</v>
      </c>
      <c r="AE68" s="70">
        <v>7.1694822304320613</v>
      </c>
      <c r="AF68" s="70">
        <v>7.3163609734828103</v>
      </c>
      <c r="AG68" s="70">
        <v>6.9329693835461672</v>
      </c>
      <c r="AH68" s="70">
        <v>7.1820496609095716</v>
      </c>
      <c r="AI68" s="70">
        <v>7.0983714867102083</v>
      </c>
      <c r="AJ68" s="70">
        <v>7.4044691603405637</v>
      </c>
      <c r="AK68" s="70">
        <v>7.6558995402915331</v>
      </c>
      <c r="AL68" s="70">
        <v>7.3422757914319634</v>
      </c>
      <c r="AM68" s="70">
        <v>7.6289517843286436</v>
      </c>
      <c r="AN68" s="70">
        <v>7.221126246659912</v>
      </c>
      <c r="AO68" s="70">
        <v>6.8642740775784841</v>
      </c>
      <c r="AP68" s="70">
        <v>7.5314347387196623</v>
      </c>
      <c r="AQ68" s="70">
        <v>7.313719198443553</v>
      </c>
      <c r="AS68" s="70">
        <v>7.6289517843286436</v>
      </c>
      <c r="AT68" s="70">
        <v>7.221126246659912</v>
      </c>
      <c r="AU68" s="70">
        <v>6.8642740775784841</v>
      </c>
      <c r="AV68" s="70">
        <v>7.5314347387196623</v>
      </c>
      <c r="AW68" s="70">
        <v>7.313719198443553</v>
      </c>
      <c r="AX68" s="70">
        <v>6.7794838856146473</v>
      </c>
      <c r="AY68" s="70">
        <v>6.9584589080957873</v>
      </c>
      <c r="AZ68" s="70">
        <v>7.3866909502238274</v>
      </c>
      <c r="BA68" s="70">
        <v>7.7827657723014836</v>
      </c>
      <c r="BB68" s="70">
        <v>7.2321974231013373</v>
      </c>
      <c r="BC68" s="70">
        <v>7.0009733012024169</v>
      </c>
      <c r="BD68" s="71">
        <v>10.873341679529059</v>
      </c>
      <c r="BE68" s="71">
        <v>3.3839327665664918</v>
      </c>
      <c r="BF68" s="71">
        <f t="shared" ref="BF68:BL68" si="75">BF9/BF64/10</f>
        <v>4.9826031048248813</v>
      </c>
      <c r="BG68" s="71">
        <f t="shared" si="75"/>
        <v>6.3667178552753878</v>
      </c>
      <c r="BH68" s="71">
        <f t="shared" si="75"/>
        <v>5.5556411046775391</v>
      </c>
      <c r="BI68" s="71">
        <f t="shared" si="75"/>
        <v>6.1710160173734483</v>
      </c>
      <c r="BJ68" s="71">
        <f t="shared" si="75"/>
        <v>6.4672157484222579</v>
      </c>
      <c r="BK68" s="71">
        <f t="shared" si="75"/>
        <v>7.433303515788948</v>
      </c>
      <c r="BL68" s="71">
        <f t="shared" si="75"/>
        <v>6.6427078290338128</v>
      </c>
      <c r="BM68" s="71">
        <f t="shared" ref="BM68" si="76">BM9/BM64/10</f>
        <v>7.1266472549326974</v>
      </c>
    </row>
    <row r="69" spans="2:65" s="59" customFormat="1">
      <c r="B69" s="61" t="s">
        <v>72</v>
      </c>
      <c r="C69" s="62" t="s">
        <v>71</v>
      </c>
      <c r="D69" s="70">
        <f>D9/D63/10</f>
        <v>8.3464516438482494</v>
      </c>
      <c r="E69" s="70">
        <f t="shared" ref="E69:U69" si="77">E9/E63/10</f>
        <v>8.4197709262622151</v>
      </c>
      <c r="F69" s="70">
        <f t="shared" si="77"/>
        <v>8.9479212095568208</v>
      </c>
      <c r="G69" s="70">
        <f t="shared" si="77"/>
        <v>8.9031597661745732</v>
      </c>
      <c r="H69" s="70">
        <f t="shared" si="77"/>
        <v>8.6600788038406193</v>
      </c>
      <c r="I69" s="70">
        <f t="shared" si="77"/>
        <v>8.3889558808509932</v>
      </c>
      <c r="J69" s="70">
        <f t="shared" si="77"/>
        <v>8.0790997092478669</v>
      </c>
      <c r="K69" s="70">
        <f t="shared" si="77"/>
        <v>8.5411327286529595</v>
      </c>
      <c r="L69" s="70">
        <f t="shared" si="77"/>
        <v>8.3186672298458291</v>
      </c>
      <c r="M69" s="70">
        <f t="shared" si="77"/>
        <v>8.3344526188289514</v>
      </c>
      <c r="N69" s="70">
        <f t="shared" si="77"/>
        <v>8.3462253103159689</v>
      </c>
      <c r="O69" s="70">
        <f t="shared" si="77"/>
        <v>8.0192159824139146</v>
      </c>
      <c r="P69" s="70">
        <f t="shared" si="77"/>
        <v>8.5775957114053831</v>
      </c>
      <c r="Q69" s="70">
        <f t="shared" si="77"/>
        <v>8.6407302774312598</v>
      </c>
      <c r="R69" s="70">
        <f t="shared" si="77"/>
        <v>8.3996392718125392</v>
      </c>
      <c r="S69" s="70">
        <f t="shared" si="77"/>
        <v>8.1654159634656374</v>
      </c>
      <c r="T69" s="70">
        <f t="shared" si="77"/>
        <v>8.1650649894855665</v>
      </c>
      <c r="U69" s="70">
        <f t="shared" si="77"/>
        <v>8.0202467225664638</v>
      </c>
      <c r="V69" s="70">
        <f>V9/V63/10</f>
        <v>7.5567822893904602</v>
      </c>
      <c r="W69" s="70">
        <f>W9/W63/10</f>
        <v>7.9723864545669301</v>
      </c>
      <c r="X69" s="70">
        <f>X9/X63/10</f>
        <v>6.968133095758331</v>
      </c>
      <c r="Y69" s="70">
        <v>6.2630735676920519</v>
      </c>
      <c r="Z69" s="70">
        <v>6.1226870056758287</v>
      </c>
      <c r="AA69" s="70">
        <v>5.7151532194276564</v>
      </c>
      <c r="AB69" s="70">
        <v>6.2624750834044196</v>
      </c>
      <c r="AC69" s="70">
        <f t="shared" ref="AC69:AL69" si="78">AC9/AC63/10</f>
        <v>5.6591502709883708</v>
      </c>
      <c r="AD69" s="70">
        <f t="shared" si="78"/>
        <v>5.3873276724108417</v>
      </c>
      <c r="AE69" s="70">
        <f t="shared" si="78"/>
        <v>6.0828311000247037</v>
      </c>
      <c r="AF69" s="70">
        <f t="shared" si="78"/>
        <v>6.1847339385830953</v>
      </c>
      <c r="AG69" s="70">
        <f t="shared" si="78"/>
        <v>5.8367411892420344</v>
      </c>
      <c r="AH69" s="70">
        <f t="shared" si="78"/>
        <v>6.0848373923884411</v>
      </c>
      <c r="AI69" s="70">
        <f t="shared" si="78"/>
        <v>5.9443538008034027</v>
      </c>
      <c r="AJ69" s="70">
        <f t="shared" si="78"/>
        <v>6.3417160364569227</v>
      </c>
      <c r="AK69" s="70">
        <f t="shared" si="78"/>
        <v>6.5124128413773068</v>
      </c>
      <c r="AL69" s="70">
        <f t="shared" si="78"/>
        <v>6.2276948613783123</v>
      </c>
      <c r="AM69" s="70">
        <v>6.5078809356391885</v>
      </c>
      <c r="AN69" s="70">
        <v>5.8857559311787089</v>
      </c>
      <c r="AO69" s="70">
        <v>5.664920230333899</v>
      </c>
      <c r="AP69" s="70">
        <v>6.2548456187885728</v>
      </c>
      <c r="AQ69" s="70">
        <v>6.0789480178505881</v>
      </c>
      <c r="AS69" s="70">
        <v>6.5078809356391885</v>
      </c>
      <c r="AT69" s="70">
        <v>5.8857559311787089</v>
      </c>
      <c r="AU69" s="70">
        <v>5.664920230333899</v>
      </c>
      <c r="AV69" s="70">
        <v>6.2548456187885728</v>
      </c>
      <c r="AW69" s="70">
        <v>6.0789480178505881</v>
      </c>
      <c r="AX69" s="70">
        <v>5.7069008270336665</v>
      </c>
      <c r="AY69" s="70">
        <v>5.7977200208516191</v>
      </c>
      <c r="AZ69" s="70">
        <v>6.1777789892278667</v>
      </c>
      <c r="BA69" s="70">
        <v>6.451366086995991</v>
      </c>
      <c r="BB69" s="70">
        <v>6.03949103100513</v>
      </c>
      <c r="BC69" s="71">
        <f>BC9/BC63/10</f>
        <v>5.6731697105765377</v>
      </c>
      <c r="BD69" s="71">
        <f>BD9/BD63/10</f>
        <v>5.6138734756093687</v>
      </c>
      <c r="BE69" s="71">
        <f>BE9/BE63/10</f>
        <v>2.2437805602431737</v>
      </c>
      <c r="BF69" s="71">
        <f>BF9/BF63/10</f>
        <v>3.6087159725272335</v>
      </c>
      <c r="BG69" s="71">
        <f>BG9/BG63/10</f>
        <v>4.8705339462050663</v>
      </c>
      <c r="BH69" s="70">
        <f t="shared" ref="BH69:BK69" si="79">BH9/BH63/10</f>
        <v>3.6390892489009503</v>
      </c>
      <c r="BI69" s="70">
        <f t="shared" si="79"/>
        <v>4.2370232380597441</v>
      </c>
      <c r="BJ69" s="70">
        <f t="shared" si="79"/>
        <v>4.8587899795644782</v>
      </c>
      <c r="BK69" s="70">
        <f t="shared" si="79"/>
        <v>6.0454150257146413</v>
      </c>
      <c r="BL69" s="71">
        <f>BL9/BL63/10</f>
        <v>4.9417407141603524</v>
      </c>
      <c r="BM69" s="70">
        <f t="shared" ref="BM69" si="80">BM9/BM63/10</f>
        <v>5.7354026249961976</v>
      </c>
    </row>
    <row r="70" spans="2:65" s="59" customFormat="1">
      <c r="B70" s="61"/>
      <c r="C70" s="62"/>
      <c r="D70" s="72"/>
      <c r="E70" s="72"/>
      <c r="F70" s="72"/>
      <c r="G70" s="72"/>
      <c r="H70" s="72"/>
      <c r="I70" s="72"/>
      <c r="J70" s="72"/>
      <c r="K70" s="72"/>
      <c r="L70" s="72"/>
      <c r="M70" s="72"/>
      <c r="R70" s="72"/>
      <c r="W70" s="72"/>
      <c r="AB70" s="72"/>
      <c r="AC70" s="73"/>
      <c r="AD70" s="73"/>
      <c r="AE70" s="73"/>
      <c r="AF70" s="73"/>
      <c r="AG70" s="73"/>
      <c r="AH70" s="73"/>
      <c r="AI70" s="73"/>
      <c r="AJ70" s="73"/>
      <c r="AK70" s="73"/>
      <c r="AL70" s="73"/>
      <c r="AM70" s="73"/>
      <c r="AN70" s="73"/>
      <c r="AO70" s="73"/>
      <c r="AP70" s="73"/>
      <c r="AQ70" s="73"/>
      <c r="AS70" s="73"/>
      <c r="AT70" s="73"/>
      <c r="AU70" s="73"/>
      <c r="AV70" s="73"/>
      <c r="AW70" s="73"/>
      <c r="AX70" s="73"/>
      <c r="AY70" s="73"/>
      <c r="AZ70" s="73"/>
      <c r="BA70" s="73"/>
      <c r="BB70" s="73"/>
      <c r="BC70" s="73"/>
      <c r="BD70" s="74"/>
      <c r="BE70" s="74"/>
      <c r="BF70" s="74"/>
      <c r="BG70" s="74"/>
      <c r="BH70" s="73"/>
      <c r="BI70" s="73"/>
      <c r="BJ70" s="73"/>
      <c r="BK70" s="73"/>
      <c r="BL70" s="74"/>
      <c r="BM70" s="73"/>
    </row>
    <row r="71" spans="2:65" s="78" customFormat="1">
      <c r="B71" s="75" t="s">
        <v>73</v>
      </c>
      <c r="C71" s="76"/>
      <c r="D71" s="77"/>
      <c r="E71" s="77"/>
      <c r="F71" s="77"/>
      <c r="G71" s="77"/>
      <c r="H71" s="77"/>
      <c r="I71" s="77"/>
      <c r="J71" s="77"/>
      <c r="K71" s="77"/>
      <c r="L71" s="77"/>
      <c r="M71" s="77"/>
      <c r="R71" s="77"/>
      <c r="W71" s="77"/>
      <c r="AB71" s="77"/>
      <c r="AC71" s="79"/>
      <c r="AD71" s="79"/>
      <c r="AE71" s="79"/>
      <c r="AF71" s="79"/>
      <c r="AG71" s="80"/>
      <c r="AH71" s="79"/>
      <c r="AI71" s="79"/>
      <c r="AJ71" s="79"/>
      <c r="AK71" s="79"/>
      <c r="AL71" s="80"/>
      <c r="AM71" s="81"/>
      <c r="AN71" s="81"/>
      <c r="AO71" s="81"/>
      <c r="AP71" s="81"/>
      <c r="AQ71" s="80"/>
      <c r="AS71" s="81"/>
      <c r="AT71" s="81"/>
      <c r="AU71" s="81"/>
      <c r="AV71" s="81"/>
      <c r="AW71" s="80"/>
      <c r="AX71" s="81"/>
      <c r="AY71" s="81"/>
      <c r="AZ71" s="81"/>
      <c r="BA71" s="81"/>
      <c r="BB71" s="80"/>
      <c r="BC71" s="81"/>
      <c r="BD71" s="82"/>
      <c r="BE71" s="82"/>
      <c r="BF71" s="82"/>
      <c r="BG71" s="83"/>
      <c r="BH71" s="81"/>
      <c r="BI71" s="81"/>
      <c r="BJ71" s="81"/>
      <c r="BK71" s="81"/>
      <c r="BL71" s="83"/>
      <c r="BM71" s="81"/>
    </row>
    <row r="72" spans="2:65" s="78" customFormat="1">
      <c r="B72" s="84" t="s">
        <v>63</v>
      </c>
      <c r="C72" s="76" t="s">
        <v>64</v>
      </c>
      <c r="D72" s="85"/>
      <c r="E72" s="85"/>
      <c r="F72" s="85"/>
      <c r="G72" s="85"/>
      <c r="H72" s="85"/>
      <c r="I72" s="85">
        <v>16183.019872000001</v>
      </c>
      <c r="J72" s="85">
        <v>15586.189938</v>
      </c>
      <c r="K72" s="85">
        <v>16298.298781</v>
      </c>
      <c r="L72" s="85">
        <v>17560.278265999998</v>
      </c>
      <c r="M72" s="85">
        <f>SUM(I72:L72)</f>
        <v>65627.786856999999</v>
      </c>
      <c r="N72" s="81">
        <v>18038.576758000003</v>
      </c>
      <c r="O72" s="81">
        <v>16152.188666</v>
      </c>
      <c r="P72" s="81">
        <v>16552.831168999997</v>
      </c>
      <c r="Q72" s="81">
        <v>16418.734156999999</v>
      </c>
      <c r="R72" s="85">
        <v>67162.330749999994</v>
      </c>
      <c r="S72" s="81">
        <v>16666.934103000003</v>
      </c>
      <c r="T72" s="81">
        <v>15927.898407000001</v>
      </c>
      <c r="U72" s="81">
        <v>16502.394476999998</v>
      </c>
      <c r="V72" s="81">
        <v>16432.867843</v>
      </c>
      <c r="W72" s="85">
        <v>65530.094830000002</v>
      </c>
      <c r="X72" s="81">
        <v>17089.335393000001</v>
      </c>
      <c r="Y72" s="81">
        <v>16390.962330000002</v>
      </c>
      <c r="Z72" s="81">
        <v>17912.667632000001</v>
      </c>
      <c r="AA72" s="81">
        <v>18357.512402</v>
      </c>
      <c r="AB72" s="81">
        <v>69750.477757000001</v>
      </c>
      <c r="AC72" s="81">
        <v>18566.075684999996</v>
      </c>
      <c r="AD72" s="81">
        <v>17550.212117000003</v>
      </c>
      <c r="AE72" s="81">
        <v>18799.253736000002</v>
      </c>
      <c r="AF72" s="81">
        <v>18626.358761</v>
      </c>
      <c r="AG72" s="81">
        <v>73541.900299000001</v>
      </c>
      <c r="AH72" s="81">
        <v>19402.57994</v>
      </c>
      <c r="AI72" s="81">
        <v>18094.49152</v>
      </c>
      <c r="AJ72" s="81">
        <v>19537.376944</v>
      </c>
      <c r="AK72" s="81">
        <v>19331.647982999999</v>
      </c>
      <c r="AL72" s="81">
        <v>76366.096386999998</v>
      </c>
      <c r="AM72" s="81">
        <v>20063.941740000002</v>
      </c>
      <c r="AN72" s="81">
        <v>19054.267531999998</v>
      </c>
      <c r="AO72" s="81">
        <v>21183.51</v>
      </c>
      <c r="AP72" s="81">
        <v>20757.982275000002</v>
      </c>
      <c r="AQ72" s="81">
        <v>81059.701547000004</v>
      </c>
      <c r="AS72" s="81">
        <v>20063.941740000002</v>
      </c>
      <c r="AT72" s="81">
        <v>19054.267531999998</v>
      </c>
      <c r="AU72" s="81">
        <v>21183.51</v>
      </c>
      <c r="AV72" s="81">
        <v>20757.982275000002</v>
      </c>
      <c r="AW72" s="86">
        <f>SUM(AS72:AV72)</f>
        <v>81059.701547000004</v>
      </c>
      <c r="AX72" s="81">
        <v>21694.872538</v>
      </c>
      <c r="AY72" s="81">
        <v>19683.000252999998</v>
      </c>
      <c r="AZ72" s="81">
        <v>20321</v>
      </c>
      <c r="BA72" s="81">
        <v>19633.694111000001</v>
      </c>
      <c r="BB72" s="86">
        <f>SUM(AX72:BA72)</f>
        <v>81332.566902000006</v>
      </c>
      <c r="BC72" s="81">
        <v>17985.836130999996</v>
      </c>
      <c r="BD72" s="82">
        <v>928.45213499999977</v>
      </c>
      <c r="BE72" s="82">
        <v>1392.6152569999999</v>
      </c>
      <c r="BF72" s="82">
        <v>3576.4182740000001</v>
      </c>
      <c r="BG72" s="87">
        <f>SUM(BC72:BF72)</f>
        <v>23883.321796999997</v>
      </c>
      <c r="BH72" s="81">
        <v>4089.7377349999997</v>
      </c>
      <c r="BI72" s="81">
        <v>2796.4821059999995</v>
      </c>
      <c r="BJ72" s="81">
        <v>5462.6192199999996</v>
      </c>
      <c r="BK72" s="81">
        <v>8112.2069759999995</v>
      </c>
      <c r="BL72" s="87">
        <f>SUM(BH72:BK72)</f>
        <v>20461.046037</v>
      </c>
      <c r="BM72" s="81">
        <v>10455.611184999998</v>
      </c>
    </row>
    <row r="73" spans="2:65" s="78" customFormat="1">
      <c r="B73" s="84" t="s">
        <v>65</v>
      </c>
      <c r="C73" s="76" t="s">
        <v>64</v>
      </c>
      <c r="D73" s="85"/>
      <c r="E73" s="85"/>
      <c r="F73" s="85"/>
      <c r="G73" s="85"/>
      <c r="H73" s="85"/>
      <c r="I73" s="85">
        <v>13512.559574999992</v>
      </c>
      <c r="J73" s="85">
        <v>13049.222999</v>
      </c>
      <c r="K73" s="85">
        <v>13661.794648999998</v>
      </c>
      <c r="L73" s="85">
        <v>13733.788896996994</v>
      </c>
      <c r="M73" s="85">
        <f>SUM(I73:L73)</f>
        <v>53957.366119996979</v>
      </c>
      <c r="N73" s="81">
        <v>14361.073850000001</v>
      </c>
      <c r="O73" s="81">
        <v>13123.625204</v>
      </c>
      <c r="P73" s="81">
        <v>13941.096278999999</v>
      </c>
      <c r="Q73" s="81">
        <v>13848.467121999998</v>
      </c>
      <c r="R73" s="85">
        <v>55274.262455000004</v>
      </c>
      <c r="S73" s="81">
        <v>13954.067584999999</v>
      </c>
      <c r="T73" s="81">
        <v>13566.110841</v>
      </c>
      <c r="U73" s="81">
        <v>14447.715613999999</v>
      </c>
      <c r="V73" s="81">
        <v>13983.184946000001</v>
      </c>
      <c r="W73" s="85">
        <v>55951.078986</v>
      </c>
      <c r="X73" s="81">
        <v>14344.420344</v>
      </c>
      <c r="Y73" s="81">
        <v>13850.176441</v>
      </c>
      <c r="Z73" s="81">
        <v>15400.510902000002</v>
      </c>
      <c r="AA73" s="81">
        <v>15408.261146000001</v>
      </c>
      <c r="AB73" s="81">
        <v>59003.368833</v>
      </c>
      <c r="AC73" s="81">
        <v>15854.650270999999</v>
      </c>
      <c r="AD73" s="81">
        <v>14953.730692000001</v>
      </c>
      <c r="AE73" s="81">
        <v>16503.543401999999</v>
      </c>
      <c r="AF73" s="81">
        <v>16080.638457999999</v>
      </c>
      <c r="AG73" s="81">
        <v>63392.562823</v>
      </c>
      <c r="AH73" s="81">
        <v>16834.67067</v>
      </c>
      <c r="AI73" s="81">
        <v>15702.755614999998</v>
      </c>
      <c r="AJ73" s="81">
        <v>17153.668368999999</v>
      </c>
      <c r="AK73" s="81">
        <v>16653.149311000001</v>
      </c>
      <c r="AL73" s="81">
        <v>66344.243965000001</v>
      </c>
      <c r="AM73" s="81">
        <v>17502.768862000001</v>
      </c>
      <c r="AN73" s="81">
        <v>15981.347615000001</v>
      </c>
      <c r="AO73" s="81">
        <v>17640.079769000007</v>
      </c>
      <c r="AP73" s="81">
        <v>17240.967950999999</v>
      </c>
      <c r="AQ73" s="81">
        <v>68365.164197000006</v>
      </c>
      <c r="AS73" s="81">
        <v>17502.768862000001</v>
      </c>
      <c r="AT73" s="81">
        <v>15981.347615000001</v>
      </c>
      <c r="AU73" s="81">
        <v>17640.079769000007</v>
      </c>
      <c r="AV73" s="81">
        <v>17240.967950999999</v>
      </c>
      <c r="AW73" s="86">
        <f>SUM(AS73:AV73)</f>
        <v>68365.164197000006</v>
      </c>
      <c r="AX73" s="81">
        <v>18457.902944999998</v>
      </c>
      <c r="AY73" s="81">
        <v>16942.677381000001</v>
      </c>
      <c r="AZ73" s="81">
        <v>17320.896250000002</v>
      </c>
      <c r="BA73" s="81">
        <v>16343.970272999997</v>
      </c>
      <c r="BB73" s="86">
        <f>SUM(AX73:BA73)</f>
        <v>69065.446849</v>
      </c>
      <c r="BC73" s="81">
        <v>14669</v>
      </c>
      <c r="BD73" s="82">
        <v>386.48044799999997</v>
      </c>
      <c r="BE73" s="82">
        <v>632.75171699999999</v>
      </c>
      <c r="BF73" s="82">
        <v>1931.6828550000002</v>
      </c>
      <c r="BG73" s="87">
        <f>SUM(BC73:BF73)</f>
        <v>17619.91502</v>
      </c>
      <c r="BH73" s="81">
        <v>2085.3899500000002</v>
      </c>
      <c r="BI73" s="81">
        <v>1452.0047759999998</v>
      </c>
      <c r="BJ73" s="81">
        <v>3365.7029320000001</v>
      </c>
      <c r="BK73" s="81">
        <v>6597.3941730000006</v>
      </c>
      <c r="BL73" s="87">
        <f>SUM(BH73:BK73)</f>
        <v>13500.491831000001</v>
      </c>
      <c r="BM73" s="81">
        <v>8251.4485410000034</v>
      </c>
    </row>
    <row r="74" spans="2:65" s="78" customFormat="1">
      <c r="B74" s="84" t="s">
        <v>66</v>
      </c>
      <c r="C74" s="76" t="s">
        <v>45</v>
      </c>
      <c r="D74" s="77"/>
      <c r="E74" s="77"/>
      <c r="F74" s="77"/>
      <c r="G74" s="77"/>
      <c r="H74" s="77"/>
      <c r="I74" s="88">
        <f t="shared" ref="I74:X74" si="81">I73/I72</f>
        <v>0.83498380907135494</v>
      </c>
      <c r="J74" s="88">
        <f t="shared" si="81"/>
        <v>0.83722982017467062</v>
      </c>
      <c r="K74" s="88">
        <f t="shared" si="81"/>
        <v>0.83823439688849311</v>
      </c>
      <c r="L74" s="88">
        <f t="shared" si="81"/>
        <v>0.78209403569578917</v>
      </c>
      <c r="M74" s="88">
        <f t="shared" si="81"/>
        <v>0.82217256903036606</v>
      </c>
      <c r="N74" s="88">
        <f t="shared" si="81"/>
        <v>0.79613120495390244</v>
      </c>
      <c r="O74" s="88">
        <f t="shared" si="81"/>
        <v>0.81249826109479151</v>
      </c>
      <c r="P74" s="88">
        <f t="shared" si="81"/>
        <v>0.84221823666689521</v>
      </c>
      <c r="Q74" s="88">
        <f t="shared" si="81"/>
        <v>0.84345522557205255</v>
      </c>
      <c r="R74" s="88">
        <f t="shared" si="81"/>
        <v>0.8229950008844803</v>
      </c>
      <c r="S74" s="88">
        <f t="shared" si="81"/>
        <v>0.8372306207467578</v>
      </c>
      <c r="T74" s="88">
        <f t="shared" si="81"/>
        <v>0.85172007595414845</v>
      </c>
      <c r="U74" s="88">
        <f t="shared" si="81"/>
        <v>0.87549207687019714</v>
      </c>
      <c r="V74" s="88">
        <f t="shared" si="81"/>
        <v>0.85092785261803805</v>
      </c>
      <c r="W74" s="88">
        <f t="shared" si="81"/>
        <v>0.85382264639094219</v>
      </c>
      <c r="X74" s="88">
        <f t="shared" si="81"/>
        <v>0.83937847869002846</v>
      </c>
      <c r="Y74" s="88">
        <v>0.84498860787754604</v>
      </c>
      <c r="Z74" s="88">
        <v>0.86</v>
      </c>
      <c r="AA74" s="88">
        <v>0.83934363265478795</v>
      </c>
      <c r="AB74" s="88">
        <v>0.84592064069523198</v>
      </c>
      <c r="AC74" s="88">
        <v>0.85395807600899598</v>
      </c>
      <c r="AD74" s="88">
        <v>0.84569404837915907</v>
      </c>
      <c r="AE74" s="88">
        <f t="shared" ref="AE74:AK74" si="82">AE73/AE72</f>
        <v>0.87788290076622633</v>
      </c>
      <c r="AF74" s="88">
        <f t="shared" si="82"/>
        <v>0.86332700150014041</v>
      </c>
      <c r="AG74" s="88">
        <f t="shared" si="82"/>
        <v>0.86199245008987058</v>
      </c>
      <c r="AH74" s="88">
        <f t="shared" si="82"/>
        <v>0.86765114340768434</v>
      </c>
      <c r="AI74" s="88">
        <f t="shared" si="82"/>
        <v>0.86781966752940276</v>
      </c>
      <c r="AJ74" s="88">
        <f t="shared" si="82"/>
        <v>0.87799239468878409</v>
      </c>
      <c r="AK74" s="88">
        <f t="shared" si="82"/>
        <v>0.86144488693589727</v>
      </c>
      <c r="AL74" s="88">
        <v>0.86876568403847287</v>
      </c>
      <c r="AM74" s="88">
        <v>0.87234946596291296</v>
      </c>
      <c r="AN74" s="88">
        <v>0.8387279956136181</v>
      </c>
      <c r="AO74" s="88">
        <v>0.83272695455096957</v>
      </c>
      <c r="AP74" s="88">
        <v>0.83057051126612913</v>
      </c>
      <c r="AQ74" s="88">
        <v>0.84339274500487205</v>
      </c>
      <c r="AS74" s="88">
        <f t="shared" ref="AS74:AW74" si="83">AS73/AS72</f>
        <v>0.87234946596291296</v>
      </c>
      <c r="AT74" s="88">
        <f t="shared" si="83"/>
        <v>0.8387279956136181</v>
      </c>
      <c r="AU74" s="88">
        <f t="shared" si="83"/>
        <v>0.83272695455096957</v>
      </c>
      <c r="AV74" s="88">
        <f t="shared" si="83"/>
        <v>0.83057051126612913</v>
      </c>
      <c r="AW74" s="88">
        <f t="shared" si="83"/>
        <v>0.84339274500487205</v>
      </c>
      <c r="AX74" s="88">
        <f>AX73/AX72</f>
        <v>0.85079563904649658</v>
      </c>
      <c r="AY74" s="88">
        <f>AY73/AY72</f>
        <v>0.8607771764072234</v>
      </c>
      <c r="AZ74" s="88">
        <f>AZ73/AZ72</f>
        <v>0.8523643644505684</v>
      </c>
      <c r="BA74" s="88">
        <f>BA73/BA72</f>
        <v>0.8324449887320543</v>
      </c>
      <c r="BB74" s="88">
        <f t="shared" ref="BB74" si="84">BB73/BB72</f>
        <v>0.8491733321563425</v>
      </c>
      <c r="BC74" s="88">
        <f>BC73/BC72</f>
        <v>0.81558621423870481</v>
      </c>
      <c r="BD74" s="89">
        <f t="shared" ref="BD74:BG74" si="85">BD73/BD72</f>
        <v>0.41626319056286093</v>
      </c>
      <c r="BE74" s="89">
        <f t="shared" si="85"/>
        <v>0.45436218928341099</v>
      </c>
      <c r="BF74" s="89">
        <f t="shared" si="85"/>
        <v>0.54011659347650454</v>
      </c>
      <c r="BG74" s="89">
        <f t="shared" si="85"/>
        <v>0.7377497640304479</v>
      </c>
      <c r="BH74" s="88">
        <f t="shared" ref="BH74:BL74" si="86">BH73/BH72</f>
        <v>0.50990799046922264</v>
      </c>
      <c r="BI74" s="88">
        <f t="shared" si="86"/>
        <v>0.51922548436288829</v>
      </c>
      <c r="BJ74" s="88">
        <f t="shared" si="86"/>
        <v>0.61613354261950559</v>
      </c>
      <c r="BK74" s="88">
        <f t="shared" si="86"/>
        <v>0.81326748596509191</v>
      </c>
      <c r="BL74" s="89">
        <f t="shared" si="86"/>
        <v>0.65981435194402427</v>
      </c>
      <c r="BM74" s="88">
        <f t="shared" ref="BM74" si="87">BM73/BM72</f>
        <v>0.78918854144440964</v>
      </c>
    </row>
    <row r="75" spans="2:65" s="78" customFormat="1">
      <c r="B75" s="84" t="s">
        <v>72</v>
      </c>
      <c r="C75" s="76" t="s">
        <v>71</v>
      </c>
      <c r="D75" s="85"/>
      <c r="E75" s="85"/>
      <c r="F75" s="85"/>
      <c r="G75" s="85"/>
      <c r="H75" s="85"/>
      <c r="I75" s="90">
        <v>8.2093535212940605</v>
      </c>
      <c r="J75" s="90">
        <v>7.6264454217351734</v>
      </c>
      <c r="K75" s="90">
        <v>8.2109771166711081</v>
      </c>
      <c r="L75" s="90">
        <v>7.452787223320831</v>
      </c>
      <c r="M75" s="91">
        <v>7.8688823534738868</v>
      </c>
      <c r="N75" s="90">
        <v>7.8040032650063456</v>
      </c>
      <c r="O75" s="90">
        <v>7.5161442241109535</v>
      </c>
      <c r="P75" s="90">
        <v>8.2433702322008919</v>
      </c>
      <c r="Q75" s="90">
        <v>7.9754344909091071</v>
      </c>
      <c r="R75" s="91">
        <v>7.8849697436117179</v>
      </c>
      <c r="S75" s="90">
        <v>7.7851374756738645</v>
      </c>
      <c r="T75" s="90">
        <v>7.6000302328104956</v>
      </c>
      <c r="U75" s="90">
        <v>7.724312565577474</v>
      </c>
      <c r="V75" s="90">
        <v>7.430486398335252</v>
      </c>
      <c r="W75" s="91">
        <v>7.6365604107208247</v>
      </c>
      <c r="X75" s="90">
        <v>7.1509767909008302</v>
      </c>
      <c r="Y75" s="90">
        <v>6.3823116438864274</v>
      </c>
      <c r="Z75" s="90">
        <v>6.4443422755569815</v>
      </c>
      <c r="AA75" s="90">
        <v>5.7356452937853399</v>
      </c>
      <c r="AB75" s="91">
        <v>6.4473274005733501</v>
      </c>
      <c r="AC75" s="90">
        <v>5.7292796442761791</v>
      </c>
      <c r="AD75" s="90">
        <v>5.3939368237222096</v>
      </c>
      <c r="AE75" s="90">
        <v>6.0041426995587139</v>
      </c>
      <c r="AF75" s="90">
        <v>6.0059303589572313</v>
      </c>
      <c r="AG75" s="91">
        <v>5.789583744814494</v>
      </c>
      <c r="AH75" s="90">
        <v>6.0415107449388366</v>
      </c>
      <c r="AI75" s="90">
        <v>5.8484039073177838</v>
      </c>
      <c r="AJ75" s="90">
        <v>6.437694129364365</v>
      </c>
      <c r="AK75" s="90">
        <v>6.3414357141904008</v>
      </c>
      <c r="AL75" s="91">
        <v>6.1730384579787332</v>
      </c>
      <c r="AM75" s="91">
        <v>6.5995057883956951</v>
      </c>
      <c r="AN75" s="91">
        <v>6.1015438224542935</v>
      </c>
      <c r="AO75" s="91">
        <v>6.0173747459723286</v>
      </c>
      <c r="AP75" s="91">
        <v>5.695177961663223</v>
      </c>
      <c r="AQ75" s="91">
        <v>6.0987730964642957</v>
      </c>
      <c r="AS75" s="91">
        <v>6.5995057883956951</v>
      </c>
      <c r="AT75" s="91">
        <v>6.1015438224542935</v>
      </c>
      <c r="AU75" s="91">
        <v>6.0173747459723286</v>
      </c>
      <c r="AV75" s="91">
        <v>5.695177961663223</v>
      </c>
      <c r="AW75" s="91">
        <v>6.0987730964642957</v>
      </c>
      <c r="AX75" s="91">
        <v>5.55128329706986</v>
      </c>
      <c r="AY75" s="91">
        <v>5.3238392478390315</v>
      </c>
      <c r="AZ75" s="91">
        <v>6.1276583378975324</v>
      </c>
      <c r="BA75" s="91">
        <v>6.0074729057749146</v>
      </c>
      <c r="BB75" s="91">
        <v>5.7503712253786761</v>
      </c>
      <c r="BC75" s="91">
        <v>5.8916223262569209</v>
      </c>
      <c r="BD75" s="92">
        <v>7.4628903677086171</v>
      </c>
      <c r="BE75" s="92">
        <v>5.2784887369264597</v>
      </c>
      <c r="BF75" s="92">
        <v>4.9855354314409803</v>
      </c>
      <c r="BG75" s="92">
        <v>5.78127093652183</v>
      </c>
      <c r="BH75" s="92">
        <v>3.3266516822013279</v>
      </c>
      <c r="BI75" s="92">
        <v>3.9877729890119324</v>
      </c>
      <c r="BJ75" s="92">
        <v>4.1032780053565592</v>
      </c>
      <c r="BK75" s="92">
        <v>5.7292367380631042</v>
      </c>
      <c r="BL75" s="92">
        <v>4.5769052121700673</v>
      </c>
      <c r="BM75" s="92">
        <v>5.3993270228918719</v>
      </c>
    </row>
    <row r="76" spans="2:65" s="78" customFormat="1">
      <c r="B76" s="84"/>
      <c r="C76" s="76"/>
      <c r="D76" s="77"/>
      <c r="E76" s="77"/>
      <c r="F76" s="77"/>
      <c r="G76" s="77"/>
      <c r="H76" s="77"/>
      <c r="I76" s="77"/>
      <c r="J76" s="77"/>
      <c r="K76" s="77"/>
      <c r="L76" s="77"/>
      <c r="M76" s="77"/>
      <c r="R76" s="77"/>
      <c r="W76" s="77"/>
      <c r="X76" s="88"/>
      <c r="Y76" s="88"/>
      <c r="Z76" s="88"/>
      <c r="AA76" s="88"/>
      <c r="AB76" s="88"/>
      <c r="AC76" s="88"/>
      <c r="AD76" s="88"/>
      <c r="AE76" s="88"/>
      <c r="AF76" s="88"/>
      <c r="AG76" s="88"/>
      <c r="AH76" s="88"/>
      <c r="AI76" s="88"/>
      <c r="AJ76" s="88"/>
      <c r="AK76" s="88"/>
      <c r="AL76" s="88"/>
      <c r="AM76" s="88"/>
      <c r="AN76" s="88"/>
      <c r="AO76" s="88"/>
      <c r="AP76" s="88"/>
      <c r="AQ76" s="88"/>
      <c r="AS76" s="88"/>
      <c r="AT76" s="88"/>
      <c r="AU76" s="88"/>
      <c r="AV76" s="88"/>
      <c r="AW76" s="88"/>
      <c r="AX76" s="88"/>
      <c r="AY76" s="88"/>
      <c r="AZ76" s="88"/>
      <c r="BA76" s="88"/>
      <c r="BB76" s="88"/>
      <c r="BC76" s="88"/>
      <c r="BD76" s="89"/>
      <c r="BE76" s="89"/>
      <c r="BF76" s="89"/>
      <c r="BG76" s="89"/>
      <c r="BH76" s="88"/>
      <c r="BI76" s="88"/>
      <c r="BJ76" s="88"/>
      <c r="BK76" s="88"/>
      <c r="BL76" s="89"/>
      <c r="BM76" s="88"/>
    </row>
    <row r="77" spans="2:65" s="78" customFormat="1">
      <c r="B77" s="75" t="s">
        <v>74</v>
      </c>
      <c r="C77" s="76"/>
      <c r="D77" s="77"/>
      <c r="E77" s="77"/>
      <c r="F77" s="77"/>
      <c r="G77" s="77"/>
      <c r="H77" s="77"/>
      <c r="I77" s="77"/>
      <c r="J77" s="77"/>
      <c r="K77" s="77"/>
      <c r="L77" s="77"/>
      <c r="M77" s="77"/>
      <c r="R77" s="77"/>
      <c r="W77" s="77"/>
      <c r="AB77" s="77"/>
      <c r="AG77" s="77"/>
      <c r="AL77" s="77"/>
      <c r="AM77" s="81"/>
      <c r="AN77" s="81"/>
      <c r="AO77" s="81"/>
      <c r="AP77" s="81"/>
      <c r="AQ77" s="77"/>
      <c r="AS77" s="81"/>
      <c r="AT77" s="81"/>
      <c r="AU77" s="81"/>
      <c r="AV77" s="81"/>
      <c r="AW77" s="77"/>
      <c r="AX77" s="81"/>
      <c r="AY77" s="81"/>
      <c r="AZ77" s="81"/>
      <c r="BA77" s="81"/>
      <c r="BB77" s="77"/>
      <c r="BC77" s="81"/>
      <c r="BD77" s="82"/>
      <c r="BE77" s="82"/>
      <c r="BF77" s="82"/>
      <c r="BG77" s="93"/>
      <c r="BH77" s="81"/>
      <c r="BI77" s="81"/>
      <c r="BJ77" s="81"/>
      <c r="BK77" s="81"/>
      <c r="BL77" s="93"/>
      <c r="BM77" s="81"/>
    </row>
    <row r="78" spans="2:65" s="78" customFormat="1">
      <c r="B78" s="84" t="s">
        <v>63</v>
      </c>
      <c r="C78" s="76" t="s">
        <v>64</v>
      </c>
      <c r="D78" s="85"/>
      <c r="E78" s="85"/>
      <c r="F78" s="85"/>
      <c r="G78" s="85"/>
      <c r="H78" s="85"/>
      <c r="I78" s="85">
        <v>12468.343192</v>
      </c>
      <c r="J78" s="85">
        <v>11938.14582</v>
      </c>
      <c r="K78" s="85">
        <v>12004.144033999999</v>
      </c>
      <c r="L78" s="85">
        <v>11799.951351</v>
      </c>
      <c r="M78" s="85">
        <f>SUM(I78:L78)</f>
        <v>48210.584396999999</v>
      </c>
      <c r="N78" s="81">
        <v>11235.333497</v>
      </c>
      <c r="O78" s="81">
        <v>10551.0452</v>
      </c>
      <c r="P78" s="81">
        <v>11281.646377000001</v>
      </c>
      <c r="Q78" s="81">
        <v>11095.482121000001</v>
      </c>
      <c r="R78" s="85">
        <v>44163.507195000006</v>
      </c>
      <c r="S78" s="81">
        <v>10844.875055</v>
      </c>
      <c r="T78" s="81">
        <v>10283.032273000001</v>
      </c>
      <c r="U78" s="81">
        <v>11035.028442000001</v>
      </c>
      <c r="V78" s="81">
        <v>11397.60097</v>
      </c>
      <c r="W78" s="85">
        <v>43560.536740000003</v>
      </c>
      <c r="X78" s="81">
        <v>10948.034172</v>
      </c>
      <c r="Y78" s="81">
        <v>10232.376842</v>
      </c>
      <c r="Z78" s="81">
        <v>10976.899095000001</v>
      </c>
      <c r="AA78" s="81">
        <v>10321.186094999999</v>
      </c>
      <c r="AB78" s="81">
        <v>42478.496203000002</v>
      </c>
      <c r="AC78" s="81">
        <v>10031.614170999999</v>
      </c>
      <c r="AD78" s="81">
        <v>8829.1387709999999</v>
      </c>
      <c r="AE78" s="81">
        <v>9523.7290260000009</v>
      </c>
      <c r="AF78" s="81">
        <v>9194.2492100000018</v>
      </c>
      <c r="AG78" s="81">
        <v>37578.731178000002</v>
      </c>
      <c r="AH78" s="81">
        <v>9076.9030870000006</v>
      </c>
      <c r="AI78" s="81">
        <v>8484.3699309999993</v>
      </c>
      <c r="AJ78" s="81">
        <v>9375.7459439999966</v>
      </c>
      <c r="AK78" s="81">
        <v>9274.316979999996</v>
      </c>
      <c r="AL78" s="81">
        <v>36211.335941999991</v>
      </c>
      <c r="AM78" s="81">
        <v>9249.0853019999977</v>
      </c>
      <c r="AN78" s="81">
        <v>9000.5013199999958</v>
      </c>
      <c r="AO78" s="81">
        <v>9611.2366379999967</v>
      </c>
      <c r="AP78" s="81">
        <v>9680.3989149999961</v>
      </c>
      <c r="AQ78" s="81">
        <v>37541.222174999988</v>
      </c>
      <c r="AS78" s="81">
        <v>9249.0853019999977</v>
      </c>
      <c r="AT78" s="81">
        <v>9000.5013199999958</v>
      </c>
      <c r="AU78" s="81">
        <v>9611.2366379999967</v>
      </c>
      <c r="AV78" s="81">
        <v>9680.3989149999961</v>
      </c>
      <c r="AW78" s="86">
        <f>SUM(AS78:AV78)</f>
        <v>37541.222174999988</v>
      </c>
      <c r="AX78" s="81">
        <v>9383.4194919999973</v>
      </c>
      <c r="AY78" s="81">
        <v>9114.819082999993</v>
      </c>
      <c r="AZ78" s="81">
        <v>10548.472523999995</v>
      </c>
      <c r="BA78" s="81">
        <v>11395.634648999996</v>
      </c>
      <c r="BB78" s="86">
        <f t="shared" ref="BB78:BB79" si="88">SUM(AX78:BA78)</f>
        <v>40442.345747999978</v>
      </c>
      <c r="BC78" s="81">
        <v>10553.072852000001</v>
      </c>
      <c r="BD78" s="82">
        <v>889.50342999999998</v>
      </c>
      <c r="BE78" s="82">
        <v>3188.1652829999998</v>
      </c>
      <c r="BF78" s="82">
        <v>6203.7190150000006</v>
      </c>
      <c r="BG78" s="87">
        <f>SUM(BC78:BF78)</f>
        <v>20834.460580000003</v>
      </c>
      <c r="BH78" s="81">
        <v>6332.4508699999997</v>
      </c>
      <c r="BI78" s="81">
        <v>4583.6528340000004</v>
      </c>
      <c r="BJ78" s="81">
        <v>8296.4283490000034</v>
      </c>
      <c r="BK78" s="81">
        <v>10114.297327000002</v>
      </c>
      <c r="BL78" s="87">
        <f>SUM(BH78:BK78)</f>
        <v>29326.829380000003</v>
      </c>
      <c r="BM78" s="81">
        <v>9451.2163440000004</v>
      </c>
    </row>
    <row r="79" spans="2:65" s="78" customFormat="1">
      <c r="B79" s="84" t="s">
        <v>65</v>
      </c>
      <c r="C79" s="76" t="s">
        <v>64</v>
      </c>
      <c r="D79" s="85"/>
      <c r="E79" s="85"/>
      <c r="F79" s="85"/>
      <c r="G79" s="85"/>
      <c r="H79" s="85"/>
      <c r="I79" s="85">
        <v>8501.7574129999994</v>
      </c>
      <c r="J79" s="85">
        <v>8214.7956630000008</v>
      </c>
      <c r="K79" s="85">
        <v>9366.4652559999995</v>
      </c>
      <c r="L79" s="85">
        <v>9399.6921449999991</v>
      </c>
      <c r="M79" s="85">
        <f>SUM(I79:L79)</f>
        <v>35482.710477000001</v>
      </c>
      <c r="N79" s="81">
        <v>8789.9575759999989</v>
      </c>
      <c r="O79" s="81">
        <v>8206.0024229999999</v>
      </c>
      <c r="P79" s="81">
        <v>9204.5302929999998</v>
      </c>
      <c r="Q79" s="81">
        <v>8992.7342929999995</v>
      </c>
      <c r="R79" s="85">
        <v>35193.224584999996</v>
      </c>
      <c r="S79" s="81">
        <v>8851.3365159999994</v>
      </c>
      <c r="T79" s="81">
        <v>8291.8084490000001</v>
      </c>
      <c r="U79" s="81">
        <v>8982.9298400000007</v>
      </c>
      <c r="V79" s="81">
        <v>9463.6096260000013</v>
      </c>
      <c r="W79" s="85">
        <v>35589.684431000001</v>
      </c>
      <c r="X79" s="81">
        <v>9082.5652310000005</v>
      </c>
      <c r="Y79" s="81">
        <v>8132.7798869999997</v>
      </c>
      <c r="Z79" s="81">
        <v>8990.4012759999987</v>
      </c>
      <c r="AA79" s="81">
        <v>8442.3159390000001</v>
      </c>
      <c r="AB79" s="81">
        <v>34648.062333000002</v>
      </c>
      <c r="AC79" s="81">
        <v>8275.1171130000002</v>
      </c>
      <c r="AD79" s="81">
        <v>7167.2114499999989</v>
      </c>
      <c r="AE79" s="81">
        <v>7849.4984839999997</v>
      </c>
      <c r="AF79" s="81">
        <v>7648.7158259999997</v>
      </c>
      <c r="AG79" s="81">
        <v>30940.542872999999</v>
      </c>
      <c r="AH79" s="81">
        <v>7454.5253239999993</v>
      </c>
      <c r="AI79" s="81">
        <v>6780.4132449999997</v>
      </c>
      <c r="AJ79" s="81">
        <v>7851.982782000001</v>
      </c>
      <c r="AK79" s="81">
        <v>7853.6530480000001</v>
      </c>
      <c r="AL79" s="81">
        <v>29940.574398999997</v>
      </c>
      <c r="AM79" s="81">
        <v>7608.0802239999994</v>
      </c>
      <c r="AN79" s="81">
        <v>6948.1472160000012</v>
      </c>
      <c r="AO79" s="81">
        <v>7843.4953290000021</v>
      </c>
      <c r="AP79" s="81">
        <v>8091.8117960000009</v>
      </c>
      <c r="AQ79" s="81">
        <v>30491.534565000005</v>
      </c>
      <c r="AS79" s="81">
        <v>7608.0802239999994</v>
      </c>
      <c r="AT79" s="81">
        <v>6948.1472160000012</v>
      </c>
      <c r="AU79" s="81">
        <v>7843.4953290000021</v>
      </c>
      <c r="AV79" s="81">
        <v>8091.8117960000009</v>
      </c>
      <c r="AW79" s="86">
        <f>SUM(AS79:AV79)</f>
        <v>30491.534565000005</v>
      </c>
      <c r="AX79" s="81">
        <v>7704.3805769999999</v>
      </c>
      <c r="AY79" s="81">
        <v>7282.6887579999993</v>
      </c>
      <c r="AZ79" s="81">
        <v>8661.9828890000026</v>
      </c>
      <c r="BA79" s="81">
        <v>9713.9032769999994</v>
      </c>
      <c r="BB79" s="86">
        <f t="shared" si="88"/>
        <v>33362.955501000004</v>
      </c>
      <c r="BC79" s="81">
        <v>8559</v>
      </c>
      <c r="BD79" s="82">
        <v>541.20635500000003</v>
      </c>
      <c r="BE79" s="82">
        <v>2395.1331770000002</v>
      </c>
      <c r="BF79" s="82">
        <v>5166.3833440000008</v>
      </c>
      <c r="BG79" s="87">
        <f>SUM(BC79:BF79)</f>
        <v>16661.722876</v>
      </c>
      <c r="BH79" s="81">
        <v>4546.831733</v>
      </c>
      <c r="BI79" s="81">
        <v>3608.8883700000001</v>
      </c>
      <c r="BJ79" s="81">
        <v>6810.8476030000002</v>
      </c>
      <c r="BK79" s="81">
        <v>8489.702983000001</v>
      </c>
      <c r="BL79" s="87">
        <f>SUM(BH79:BK79)</f>
        <v>23456.270689000001</v>
      </c>
      <c r="BM79" s="81">
        <v>7732.8425080000043</v>
      </c>
    </row>
    <row r="80" spans="2:65" s="78" customFormat="1">
      <c r="B80" s="84" t="s">
        <v>66</v>
      </c>
      <c r="C80" s="76" t="s">
        <v>45</v>
      </c>
      <c r="D80" s="77"/>
      <c r="E80" s="77"/>
      <c r="F80" s="77"/>
      <c r="G80" s="77"/>
      <c r="H80" s="77"/>
      <c r="I80" s="88">
        <f t="shared" ref="I80:X80" si="89">I79/I78</f>
        <v>0.68186745280278604</v>
      </c>
      <c r="J80" s="88">
        <f t="shared" si="89"/>
        <v>0.6881131950355085</v>
      </c>
      <c r="K80" s="88">
        <f t="shared" si="89"/>
        <v>0.78026931611873729</v>
      </c>
      <c r="L80" s="88">
        <f t="shared" si="89"/>
        <v>0.79658736425243071</v>
      </c>
      <c r="M80" s="88">
        <f t="shared" si="89"/>
        <v>0.73599419963073465</v>
      </c>
      <c r="N80" s="88">
        <f t="shared" si="89"/>
        <v>0.78234950287386196</v>
      </c>
      <c r="O80" s="88">
        <f t="shared" si="89"/>
        <v>0.7777430830265043</v>
      </c>
      <c r="P80" s="88">
        <f t="shared" si="89"/>
        <v>0.81588537571655873</v>
      </c>
      <c r="Q80" s="88">
        <f t="shared" si="89"/>
        <v>0.81048612353489269</v>
      </c>
      <c r="R80" s="88">
        <f t="shared" si="89"/>
        <v>0.79688473176750818</v>
      </c>
      <c r="S80" s="88">
        <f t="shared" si="89"/>
        <v>0.81617690117315966</v>
      </c>
      <c r="T80" s="88">
        <f t="shared" si="89"/>
        <v>0.80635830257692309</v>
      </c>
      <c r="U80" s="88">
        <f t="shared" si="89"/>
        <v>0.81403776050185916</v>
      </c>
      <c r="V80" s="88">
        <f t="shared" si="89"/>
        <v>0.8303159279667256</v>
      </c>
      <c r="W80" s="88">
        <f t="shared" si="89"/>
        <v>0.81701666449668264</v>
      </c>
      <c r="X80" s="88">
        <f t="shared" si="89"/>
        <v>0.82960694936712887</v>
      </c>
      <c r="Y80" s="88">
        <v>0.79480848023677586</v>
      </c>
      <c r="Z80" s="88">
        <v>0.81899999999999995</v>
      </c>
      <c r="AA80" s="88">
        <v>0.81795986055224801</v>
      </c>
      <c r="AB80" s="88">
        <f t="shared" ref="AB80:AK80" si="90">AB79/AB78</f>
        <v>0.81566122697519161</v>
      </c>
      <c r="AC80" s="88">
        <f t="shared" si="90"/>
        <v>0.82490384617484713</v>
      </c>
      <c r="AD80" s="88">
        <f t="shared" si="90"/>
        <v>0.81176790125230203</v>
      </c>
      <c r="AE80" s="88">
        <f t="shared" si="90"/>
        <v>0.82420430721733962</v>
      </c>
      <c r="AF80" s="88">
        <f t="shared" si="90"/>
        <v>0.83190216528838223</v>
      </c>
      <c r="AG80" s="88">
        <f t="shared" si="90"/>
        <v>0.82335251625296368</v>
      </c>
      <c r="AH80" s="88">
        <f t="shared" si="90"/>
        <v>0.82126307315943681</v>
      </c>
      <c r="AI80" s="88">
        <f t="shared" si="90"/>
        <v>0.79916520615465847</v>
      </c>
      <c r="AJ80" s="88">
        <f t="shared" si="90"/>
        <v>0.83747819415103419</v>
      </c>
      <c r="AK80" s="88">
        <f t="shared" si="90"/>
        <v>0.84681740606196143</v>
      </c>
      <c r="AL80" s="88">
        <v>0.82682877116039222</v>
      </c>
      <c r="AM80" s="88">
        <v>0.82257650087353484</v>
      </c>
      <c r="AN80" s="88">
        <v>0.77197335670186917</v>
      </c>
      <c r="AO80" s="88">
        <v>0.81607556076490029</v>
      </c>
      <c r="AP80" s="88">
        <v>0.83589652317546093</v>
      </c>
      <c r="AQ80" s="88">
        <v>0.81221475483303218</v>
      </c>
      <c r="AS80" s="88">
        <f t="shared" ref="AS80:BB80" si="91">AS79/AS78</f>
        <v>0.82257650087353484</v>
      </c>
      <c r="AT80" s="88">
        <f t="shared" si="91"/>
        <v>0.77197335670186917</v>
      </c>
      <c r="AU80" s="88">
        <f t="shared" si="91"/>
        <v>0.81607556076490029</v>
      </c>
      <c r="AV80" s="88">
        <f t="shared" si="91"/>
        <v>0.83589652317546093</v>
      </c>
      <c r="AW80" s="88">
        <f t="shared" si="91"/>
        <v>0.81221475483303218</v>
      </c>
      <c r="AX80" s="88">
        <f t="shared" si="91"/>
        <v>0.8210632151283983</v>
      </c>
      <c r="AY80" s="88">
        <f t="shared" si="91"/>
        <v>0.79899432909018553</v>
      </c>
      <c r="AZ80" s="88">
        <f t="shared" si="91"/>
        <v>0.82115992332464893</v>
      </c>
      <c r="BA80" s="88">
        <f t="shared" si="91"/>
        <v>0.85242319328414284</v>
      </c>
      <c r="BB80" s="88">
        <f t="shared" si="91"/>
        <v>0.82495104781724793</v>
      </c>
      <c r="BC80" s="88">
        <f>BC79/BC78</f>
        <v>0.81104339181908636</v>
      </c>
      <c r="BD80" s="89">
        <f t="shared" ref="BD80:BG80" si="92">BD79/BD78</f>
        <v>0.60843650147588535</v>
      </c>
      <c r="BE80" s="89">
        <f t="shared" si="92"/>
        <v>0.75125753039573517</v>
      </c>
      <c r="BF80" s="89">
        <f t="shared" si="92"/>
        <v>0.83278809557753641</v>
      </c>
      <c r="BG80" s="89">
        <f t="shared" si="92"/>
        <v>0.79971942695720122</v>
      </c>
      <c r="BH80" s="88">
        <f t="shared" ref="BH80:BL80" si="93">BH79/BH78</f>
        <v>0.71802084632675567</v>
      </c>
      <c r="BI80" s="88">
        <f t="shared" si="93"/>
        <v>0.78733894138545479</v>
      </c>
      <c r="BJ80" s="88">
        <f t="shared" si="93"/>
        <v>0.82093731380455237</v>
      </c>
      <c r="BK80" s="88">
        <f t="shared" si="93"/>
        <v>0.83937644984361248</v>
      </c>
      <c r="BL80" s="89">
        <f t="shared" si="93"/>
        <v>0.79982293295559792</v>
      </c>
      <c r="BM80" s="88">
        <f t="shared" ref="BM80" si="94">BM79/BM78</f>
        <v>0.81818490092115115</v>
      </c>
    </row>
    <row r="81" spans="1:65" s="78" customFormat="1">
      <c r="B81" s="84" t="s">
        <v>72</v>
      </c>
      <c r="C81" s="76" t="s">
        <v>71</v>
      </c>
      <c r="D81" s="85"/>
      <c r="E81" s="85"/>
      <c r="F81" s="85"/>
      <c r="G81" s="85"/>
      <c r="H81" s="85"/>
      <c r="I81" s="90">
        <v>9.012929291642271</v>
      </c>
      <c r="J81" s="90">
        <v>8.3245836496036247</v>
      </c>
      <c r="K81" s="90">
        <v>8.6847071839655996</v>
      </c>
      <c r="L81" s="90">
        <v>9.2493593231076332</v>
      </c>
      <c r="M81" s="91">
        <v>8.8186206485740719</v>
      </c>
      <c r="N81" s="90">
        <v>8.9661137658167416</v>
      </c>
      <c r="O81" s="90">
        <v>8.8875796236436582</v>
      </c>
      <c r="P81" s="90">
        <v>9.4311046065130775</v>
      </c>
      <c r="Q81" s="90">
        <v>9.4469071077341589</v>
      </c>
      <c r="R81" s="91">
        <v>9.186926819353241</v>
      </c>
      <c r="S81" s="90">
        <v>8.7829414858738666</v>
      </c>
      <c r="T81" s="90">
        <v>9.0998867648368265</v>
      </c>
      <c r="U81" s="90">
        <v>8.3427816110401007</v>
      </c>
      <c r="V81" s="90">
        <v>8.1720425429419166</v>
      </c>
      <c r="W81" s="91">
        <v>8.5973512688907139</v>
      </c>
      <c r="X81" s="90">
        <v>7.0668208863289941</v>
      </c>
      <c r="Y81" s="90">
        <v>5.9787887897652308</v>
      </c>
      <c r="Z81" s="90">
        <v>5.6621889035005308</v>
      </c>
      <c r="AA81" s="90">
        <v>5.0837865470442303</v>
      </c>
      <c r="AB81" s="91">
        <v>5.8545998394568004</v>
      </c>
      <c r="AC81" s="90">
        <v>5.0457617003783692</v>
      </c>
      <c r="AD81" s="90">
        <v>5.3720641928546771</v>
      </c>
      <c r="AE81" s="90">
        <v>6.1509334230808559</v>
      </c>
      <c r="AF81" s="90">
        <v>6.8507599654487779</v>
      </c>
      <c r="AG81" s="91">
        <v>5.8441369763337159</v>
      </c>
      <c r="AH81" s="90">
        <v>6.2856921706681099</v>
      </c>
      <c r="AI81" s="90">
        <v>6.2465360406429831</v>
      </c>
      <c r="AJ81" s="90">
        <v>6.5833428112896577</v>
      </c>
      <c r="AK81" s="90">
        <v>7.1226875924995641</v>
      </c>
      <c r="AL81" s="91">
        <v>6.5679530230040148</v>
      </c>
      <c r="AM81" s="91">
        <v>6.666032620128818</v>
      </c>
      <c r="AN81" s="91">
        <v>5.6425582752198329</v>
      </c>
      <c r="AO81" s="91">
        <v>5.950189850941304</v>
      </c>
      <c r="AP81" s="91">
        <v>6.68204023365828</v>
      </c>
      <c r="AQ81" s="91">
        <v>6.2352052449870587</v>
      </c>
      <c r="AS81" s="91">
        <v>6.666032620128818</v>
      </c>
      <c r="AT81" s="91">
        <v>5.6425582752198329</v>
      </c>
      <c r="AU81" s="91">
        <v>5.950189850941304</v>
      </c>
      <c r="AV81" s="91">
        <v>6.68204023365828</v>
      </c>
      <c r="AW81" s="91">
        <v>6.2352052449870587</v>
      </c>
      <c r="AX81" s="91">
        <v>6.1993268340999395</v>
      </c>
      <c r="AY81" s="91">
        <v>6.7691585149065387</v>
      </c>
      <c r="AZ81" s="91">
        <v>7.4175306422356702</v>
      </c>
      <c r="BA81" s="91">
        <v>7.0725251421544604</v>
      </c>
      <c r="BB81" s="91">
        <v>6.864635283349152</v>
      </c>
      <c r="BC81" s="91">
        <v>6.046491153252866</v>
      </c>
      <c r="BD81" s="92">
        <v>4.9547315162337258</v>
      </c>
      <c r="BE81" s="92">
        <v>3.0524049701672902</v>
      </c>
      <c r="BF81" s="92">
        <v>4.0045942856599535</v>
      </c>
      <c r="BG81" s="92">
        <v>4.9337136037588252</v>
      </c>
      <c r="BH81" s="92">
        <v>3.6010335672824572</v>
      </c>
      <c r="BI81" s="92">
        <v>4.2484752471301572</v>
      </c>
      <c r="BJ81" s="92">
        <v>5.0142945774362389</v>
      </c>
      <c r="BK81" s="92">
        <v>5.7132105752435516</v>
      </c>
      <c r="BL81" s="92">
        <v>4.8304829700269831</v>
      </c>
      <c r="BM81" s="92">
        <v>5.8436496636531734</v>
      </c>
    </row>
    <row r="82" spans="1:65" s="78" customFormat="1">
      <c r="B82" s="84"/>
      <c r="C82" s="76"/>
      <c r="D82" s="77"/>
      <c r="E82" s="77"/>
      <c r="F82" s="77"/>
      <c r="G82" s="77"/>
      <c r="H82" s="77"/>
      <c r="I82" s="77"/>
      <c r="J82" s="77"/>
      <c r="K82" s="77"/>
      <c r="L82" s="77"/>
      <c r="M82" s="77"/>
      <c r="R82" s="77"/>
      <c r="W82" s="77"/>
      <c r="X82" s="88"/>
      <c r="Y82" s="88"/>
      <c r="Z82" s="88"/>
      <c r="AA82" s="88"/>
      <c r="AB82" s="88"/>
      <c r="AC82" s="88"/>
      <c r="AD82" s="88"/>
      <c r="AE82" s="88"/>
      <c r="AF82" s="88"/>
      <c r="AG82" s="88"/>
      <c r="AH82" s="88"/>
      <c r="AI82" s="88"/>
      <c r="AJ82" s="88"/>
      <c r="AK82" s="88"/>
      <c r="AL82" s="88"/>
      <c r="AM82" s="88"/>
      <c r="AN82" s="88"/>
      <c r="AO82" s="88"/>
      <c r="AP82" s="88"/>
      <c r="AQ82" s="88"/>
      <c r="AS82" s="88"/>
      <c r="AT82" s="88"/>
      <c r="AU82" s="88"/>
      <c r="AV82" s="88"/>
      <c r="AW82" s="88"/>
      <c r="AX82" s="88"/>
      <c r="AY82" s="88"/>
      <c r="AZ82" s="88"/>
      <c r="BA82" s="88"/>
      <c r="BB82" s="88"/>
      <c r="BC82" s="88"/>
      <c r="BD82" s="89"/>
      <c r="BE82" s="89"/>
      <c r="BF82" s="89"/>
      <c r="BG82" s="89"/>
      <c r="BH82" s="88"/>
      <c r="BI82" s="88"/>
      <c r="BJ82" s="88"/>
      <c r="BK82" s="88"/>
      <c r="BL82" s="89"/>
      <c r="BM82" s="88"/>
    </row>
    <row r="83" spans="1:65" s="78" customFormat="1">
      <c r="B83" s="75" t="s">
        <v>75</v>
      </c>
      <c r="C83" s="76"/>
      <c r="D83" s="77"/>
      <c r="E83" s="77"/>
      <c r="F83" s="77"/>
      <c r="G83" s="77"/>
      <c r="H83" s="77"/>
      <c r="I83" s="77"/>
      <c r="J83" s="77"/>
      <c r="K83" s="77"/>
      <c r="L83" s="77"/>
      <c r="M83" s="77"/>
      <c r="R83" s="77"/>
      <c r="W83" s="77"/>
      <c r="AB83" s="77"/>
      <c r="AG83" s="77"/>
      <c r="AL83" s="77"/>
      <c r="AM83" s="81"/>
      <c r="AN83" s="81"/>
      <c r="AO83" s="81"/>
      <c r="AP83" s="81"/>
      <c r="AQ83" s="77"/>
      <c r="AS83" s="81"/>
      <c r="AT83" s="81"/>
      <c r="AU83" s="81"/>
      <c r="AV83" s="81"/>
      <c r="AW83" s="77"/>
      <c r="AX83" s="81"/>
      <c r="AY83" s="81"/>
      <c r="AZ83" s="81"/>
      <c r="BA83" s="81"/>
      <c r="BB83" s="77"/>
      <c r="BC83" s="81"/>
      <c r="BD83" s="82"/>
      <c r="BE83" s="82"/>
      <c r="BF83" s="82"/>
      <c r="BG83" s="93"/>
      <c r="BH83" s="81"/>
      <c r="BI83" s="81"/>
      <c r="BJ83" s="81"/>
      <c r="BK83" s="81"/>
      <c r="BL83" s="93"/>
      <c r="BM83" s="81"/>
    </row>
    <row r="84" spans="1:65" s="78" customFormat="1">
      <c r="B84" s="84" t="s">
        <v>63</v>
      </c>
      <c r="C84" s="76" t="s">
        <v>64</v>
      </c>
      <c r="D84" s="85"/>
      <c r="E84" s="85"/>
      <c r="F84" s="85"/>
      <c r="G84" s="85"/>
      <c r="H84" s="85"/>
      <c r="I84" s="85">
        <v>4633.8042399999995</v>
      </c>
      <c r="J84" s="85">
        <v>4095.9943770000004</v>
      </c>
      <c r="K84" s="85">
        <v>4611.610733999998</v>
      </c>
      <c r="L84" s="85">
        <v>5006.1769359999971</v>
      </c>
      <c r="M84" s="85">
        <f>SUM(I84:L84)</f>
        <v>18347.586286999995</v>
      </c>
      <c r="N84" s="81">
        <v>5129.4025390000006</v>
      </c>
      <c r="O84" s="81">
        <v>4722.8931459999994</v>
      </c>
      <c r="P84" s="81">
        <v>5200.4788140000001</v>
      </c>
      <c r="Q84" s="81">
        <v>5312.2452469999998</v>
      </c>
      <c r="R84" s="85">
        <v>20365.019746000002</v>
      </c>
      <c r="S84" s="81">
        <v>5415.0060079999994</v>
      </c>
      <c r="T84" s="81">
        <v>4749.7536899999996</v>
      </c>
      <c r="U84" s="81">
        <v>5342.93714</v>
      </c>
      <c r="V84" s="81">
        <v>5602.6102839999994</v>
      </c>
      <c r="W84" s="85">
        <v>21110.307121999998</v>
      </c>
      <c r="X84" s="81">
        <v>5594.6946879999996</v>
      </c>
      <c r="Y84" s="81">
        <v>4945.2026730000007</v>
      </c>
      <c r="Z84" s="81">
        <v>5632.5801350000002</v>
      </c>
      <c r="AA84" s="81">
        <v>5900.3044470000004</v>
      </c>
      <c r="AB84" s="85">
        <v>22072.781943000002</v>
      </c>
      <c r="AC84" s="81">
        <v>6006.2651660000001</v>
      </c>
      <c r="AD84" s="81">
        <v>5300.8086229999999</v>
      </c>
      <c r="AE84" s="81">
        <v>6205.4623889999993</v>
      </c>
      <c r="AF84" s="81">
        <v>6334.523373</v>
      </c>
      <c r="AG84" s="85">
        <v>23847.059550999998</v>
      </c>
      <c r="AH84" s="81">
        <v>6133.7837569999992</v>
      </c>
      <c r="AI84" s="81">
        <v>5187.6018629999999</v>
      </c>
      <c r="AJ84" s="81">
        <v>6178.7510970000094</v>
      </c>
      <c r="AK84" s="81">
        <v>6320.844123000008</v>
      </c>
      <c r="AL84" s="85">
        <v>23820.980840000018</v>
      </c>
      <c r="AM84" s="85">
        <v>6305.5563790000051</v>
      </c>
      <c r="AN84" s="85">
        <v>5187.6581360000037</v>
      </c>
      <c r="AO84" s="85">
        <v>6402.0254220000052</v>
      </c>
      <c r="AP84" s="85">
        <v>6768.7721410000067</v>
      </c>
      <c r="AQ84" s="85">
        <v>24664.012078000022</v>
      </c>
      <c r="AS84" s="81">
        <v>6305.5563790000051</v>
      </c>
      <c r="AT84" s="81">
        <v>5187.6581360000037</v>
      </c>
      <c r="AU84" s="81">
        <v>6402.0254220000052</v>
      </c>
      <c r="AV84" s="81">
        <v>6768.7721410000067</v>
      </c>
      <c r="AW84" s="94">
        <f>SUM(AS84:AV84)</f>
        <v>24664.012078000022</v>
      </c>
      <c r="AX84" s="81">
        <v>6910.4846300000081</v>
      </c>
      <c r="AY84" s="81">
        <v>6037.857322000008</v>
      </c>
      <c r="AZ84" s="81">
        <v>7012.7691240000104</v>
      </c>
      <c r="BA84" s="81">
        <v>7376.102998000013</v>
      </c>
      <c r="BB84" s="94">
        <f>SUM(AX84:BA84)</f>
        <v>27337.21407400004</v>
      </c>
      <c r="BC84" s="81">
        <v>6926.0762990000085</v>
      </c>
      <c r="BD84" s="82">
        <v>372.10054600000001</v>
      </c>
      <c r="BE84" s="82">
        <v>813.86464699999999</v>
      </c>
      <c r="BF84" s="82">
        <v>2858.1807020000006</v>
      </c>
      <c r="BG84" s="95">
        <f>SUM(BC84:BF84)</f>
        <v>10970.222194000009</v>
      </c>
      <c r="BH84" s="81">
        <v>3234.492663</v>
      </c>
      <c r="BI84" s="81">
        <v>3374.8449030000002</v>
      </c>
      <c r="BJ84" s="81">
        <v>5064.1986269999989</v>
      </c>
      <c r="BK84" s="81">
        <v>6174.2812659999963</v>
      </c>
      <c r="BL84" s="95">
        <f>SUM(BH84:BK84)</f>
        <v>17847.817458999998</v>
      </c>
      <c r="BM84" s="81">
        <v>6006.5886959999989</v>
      </c>
    </row>
    <row r="85" spans="1:65" s="78" customFormat="1">
      <c r="B85" s="84" t="s">
        <v>65</v>
      </c>
      <c r="C85" s="76" t="s">
        <v>64</v>
      </c>
      <c r="D85" s="85"/>
      <c r="E85" s="85"/>
      <c r="F85" s="85"/>
      <c r="G85" s="85"/>
      <c r="H85" s="85"/>
      <c r="I85" s="85">
        <v>3713.1479780000013</v>
      </c>
      <c r="J85" s="85">
        <v>3137.2844329999998</v>
      </c>
      <c r="K85" s="85">
        <v>3679.8693000000007</v>
      </c>
      <c r="L85" s="85">
        <v>3915.7267919999986</v>
      </c>
      <c r="M85" s="85">
        <f>SUM(I85:L85)</f>
        <v>14446.028503000001</v>
      </c>
      <c r="N85" s="81">
        <v>4139.882818</v>
      </c>
      <c r="O85" s="81">
        <v>3531.827099000001</v>
      </c>
      <c r="P85" s="81">
        <v>4063.7936989999998</v>
      </c>
      <c r="Q85" s="81">
        <v>4263.4701439999999</v>
      </c>
      <c r="R85" s="85">
        <v>15998.973760000001</v>
      </c>
      <c r="S85" s="81">
        <v>4423.5089860000007</v>
      </c>
      <c r="T85" s="81">
        <v>3660.6753120000003</v>
      </c>
      <c r="U85" s="81">
        <v>4354.6082180000003</v>
      </c>
      <c r="V85" s="81">
        <v>4554.4908079999996</v>
      </c>
      <c r="W85" s="85">
        <v>16993.283324</v>
      </c>
      <c r="X85" s="81">
        <v>4611.0157399999998</v>
      </c>
      <c r="Y85" s="81">
        <v>3853.7191560000001</v>
      </c>
      <c r="Z85" s="81">
        <v>4582.2118710000004</v>
      </c>
      <c r="AA85" s="81">
        <v>4811.4769960000003</v>
      </c>
      <c r="AB85" s="85">
        <v>17858.423762999999</v>
      </c>
      <c r="AC85" s="81">
        <v>5029.6911119999995</v>
      </c>
      <c r="AD85" s="81">
        <v>4179.0216349999992</v>
      </c>
      <c r="AE85" s="81">
        <v>4942.0582690000001</v>
      </c>
      <c r="AF85" s="81">
        <v>5142.9772979999998</v>
      </c>
      <c r="AG85" s="85">
        <v>19293.748313999997</v>
      </c>
      <c r="AH85" s="81">
        <v>5036.151218</v>
      </c>
      <c r="AI85" s="81">
        <v>4118.8629760000003</v>
      </c>
      <c r="AJ85" s="81">
        <v>5049.53514</v>
      </c>
      <c r="AK85" s="81">
        <v>5203.3314799999998</v>
      </c>
      <c r="AL85" s="85">
        <v>19407.880814</v>
      </c>
      <c r="AM85" s="85">
        <v>5273.6003840000003</v>
      </c>
      <c r="AN85" s="85">
        <v>4165.2493369999993</v>
      </c>
      <c r="AO85" s="85">
        <v>5214.0336539999989</v>
      </c>
      <c r="AP85" s="85">
        <v>5567.7070889999986</v>
      </c>
      <c r="AQ85" s="85">
        <v>20220.590463999997</v>
      </c>
      <c r="AS85" s="81">
        <v>5273.6003840000003</v>
      </c>
      <c r="AT85" s="81">
        <v>4165.2493369999993</v>
      </c>
      <c r="AU85" s="81">
        <v>5214.0336539999989</v>
      </c>
      <c r="AV85" s="81">
        <v>5567.7070889999986</v>
      </c>
      <c r="AW85" s="94">
        <f>SUM(AS85:AV85)</f>
        <v>20220.590463999997</v>
      </c>
      <c r="AX85" s="81">
        <v>5816.2869299999993</v>
      </c>
      <c r="AY85" s="81">
        <v>4799.3795219999984</v>
      </c>
      <c r="AZ85" s="81">
        <v>5699.4886019999976</v>
      </c>
      <c r="BA85" s="81">
        <v>5777.5314009999984</v>
      </c>
      <c r="BB85" s="94">
        <f>SUM(AX85:BA85)</f>
        <v>22092.686454999995</v>
      </c>
      <c r="BC85" s="81">
        <v>5535</v>
      </c>
      <c r="BD85" s="82">
        <v>203.03274599999997</v>
      </c>
      <c r="BE85" s="82">
        <v>549.136529</v>
      </c>
      <c r="BF85" s="82">
        <v>2055.4021870000001</v>
      </c>
      <c r="BG85" s="95">
        <f>SUM(BC85:BF85)</f>
        <v>8342.5714619999999</v>
      </c>
      <c r="BH85" s="81">
        <v>2313.2593230000002</v>
      </c>
      <c r="BI85" s="81">
        <v>2323.4823589999996</v>
      </c>
      <c r="BJ85" s="81">
        <v>3965.2693080000004</v>
      </c>
      <c r="BK85" s="81">
        <v>4757.7639350000009</v>
      </c>
      <c r="BL85" s="95">
        <f>SUM(BH85:BK85)</f>
        <v>13359.774925000002</v>
      </c>
      <c r="BM85" s="81">
        <v>4870.3787730000004</v>
      </c>
    </row>
    <row r="86" spans="1:65" s="78" customFormat="1">
      <c r="B86" s="84" t="s">
        <v>66</v>
      </c>
      <c r="C86" s="76" t="s">
        <v>45</v>
      </c>
      <c r="D86" s="77"/>
      <c r="E86" s="77"/>
      <c r="F86" s="77"/>
      <c r="G86" s="77"/>
      <c r="H86" s="77"/>
      <c r="I86" s="88">
        <f>I85/I84</f>
        <v>0.80131740265316032</v>
      </c>
      <c r="J86" s="88">
        <f>J85/J84</f>
        <v>0.7659396337594141</v>
      </c>
      <c r="K86" s="88">
        <f>K85/K84</f>
        <v>0.79795748432742764</v>
      </c>
      <c r="L86" s="88">
        <f>L85/L84</f>
        <v>0.7821790643957377</v>
      </c>
      <c r="M86" s="88">
        <f>M85/M84</f>
        <v>0.78735307615016348</v>
      </c>
      <c r="N86" s="88">
        <f t="shared" ref="N86:X86" si="95">N85/N84</f>
        <v>0.80708869824965779</v>
      </c>
      <c r="O86" s="88">
        <f t="shared" si="95"/>
        <v>0.74781007950417888</v>
      </c>
      <c r="P86" s="88">
        <f t="shared" si="95"/>
        <v>0.78142683478683239</v>
      </c>
      <c r="Q86" s="88">
        <f t="shared" si="95"/>
        <v>0.80257404275672739</v>
      </c>
      <c r="R86" s="88">
        <f t="shared" si="95"/>
        <v>0.78561052036998102</v>
      </c>
      <c r="S86" s="88">
        <f t="shared" si="95"/>
        <v>0.81689826003236476</v>
      </c>
      <c r="T86" s="88">
        <f t="shared" si="95"/>
        <v>0.77070845162078305</v>
      </c>
      <c r="U86" s="88">
        <f t="shared" si="95"/>
        <v>0.8150214205963876</v>
      </c>
      <c r="V86" s="88">
        <f t="shared" si="95"/>
        <v>0.81292300858526034</v>
      </c>
      <c r="W86" s="88">
        <f t="shared" si="95"/>
        <v>0.80497565600504872</v>
      </c>
      <c r="X86" s="88">
        <f t="shared" si="95"/>
        <v>0.82417647381011117</v>
      </c>
      <c r="Y86" s="88">
        <v>0.77928437130406758</v>
      </c>
      <c r="Z86" s="88">
        <v>0.81399999999999995</v>
      </c>
      <c r="AA86" s="88">
        <v>0.81546249676089</v>
      </c>
      <c r="AB86" s="88">
        <f t="shared" ref="AB86:AK86" si="96">AB85/AB84</f>
        <v>0.80906991285090313</v>
      </c>
      <c r="AC86" s="88">
        <f t="shared" si="96"/>
        <v>0.83740743590074118</v>
      </c>
      <c r="AD86" s="88">
        <f t="shared" si="96"/>
        <v>0.78837436553875739</v>
      </c>
      <c r="AE86" s="88">
        <f t="shared" si="96"/>
        <v>0.79640451576347482</v>
      </c>
      <c r="AF86" s="88">
        <f t="shared" si="96"/>
        <v>0.81189649089009686</v>
      </c>
      <c r="AG86" s="88">
        <f t="shared" si="96"/>
        <v>0.80906194211231108</v>
      </c>
      <c r="AH86" s="88">
        <f t="shared" si="96"/>
        <v>0.82105131473743942</v>
      </c>
      <c r="AI86" s="88">
        <f t="shared" si="96"/>
        <v>0.79398209129681629</v>
      </c>
      <c r="AJ86" s="88">
        <f t="shared" si="96"/>
        <v>0.81724203819307728</v>
      </c>
      <c r="AK86" s="88">
        <f t="shared" si="96"/>
        <v>0.82320199307974506</v>
      </c>
      <c r="AL86" s="88">
        <v>0.81473894565291904</v>
      </c>
      <c r="AM86" s="88">
        <v>0.83634180190080831</v>
      </c>
      <c r="AN86" s="88">
        <v>0.80291515512463141</v>
      </c>
      <c r="AO86" s="88">
        <v>0.81443501240754601</v>
      </c>
      <c r="AP86" s="88">
        <v>0.82255791346189933</v>
      </c>
      <c r="AQ86" s="88">
        <v>0.81984189758147663</v>
      </c>
      <c r="AS86" s="88">
        <f t="shared" ref="AS86:BB86" si="97">AS85/AS84</f>
        <v>0.83634180190080831</v>
      </c>
      <c r="AT86" s="88">
        <f t="shared" si="97"/>
        <v>0.80291515512463141</v>
      </c>
      <c r="AU86" s="88">
        <f t="shared" si="97"/>
        <v>0.81443501240754601</v>
      </c>
      <c r="AV86" s="88">
        <f t="shared" si="97"/>
        <v>0.82255791346189933</v>
      </c>
      <c r="AW86" s="88">
        <f t="shared" si="97"/>
        <v>0.81984189758147663</v>
      </c>
      <c r="AX86" s="88">
        <f t="shared" si="97"/>
        <v>0.84166122079921224</v>
      </c>
      <c r="AY86" s="88">
        <f t="shared" si="97"/>
        <v>0.79488124115033398</v>
      </c>
      <c r="AZ86" s="88">
        <f t="shared" si="97"/>
        <v>0.81273010721178118</v>
      </c>
      <c r="BA86" s="88">
        <f t="shared" si="97"/>
        <v>0.7832769421151714</v>
      </c>
      <c r="BB86" s="88">
        <f t="shared" si="97"/>
        <v>0.80815427626226088</v>
      </c>
      <c r="BC86" s="88">
        <f>BC85/BC84</f>
        <v>0.79915377207137428</v>
      </c>
      <c r="BD86" s="89">
        <f t="shared" ref="BD86:BG86" si="98">BD85/BD84</f>
        <v>0.54563947347714981</v>
      </c>
      <c r="BE86" s="89">
        <f t="shared" si="98"/>
        <v>0.67472709500797368</v>
      </c>
      <c r="BF86" s="89">
        <f t="shared" si="98"/>
        <v>0.71912954473513191</v>
      </c>
      <c r="BG86" s="89">
        <f t="shared" si="98"/>
        <v>0.76047424696309607</v>
      </c>
      <c r="BH86" s="88">
        <f t="shared" ref="BH86:BL86" si="99">BH85/BH84</f>
        <v>0.71518459431422743</v>
      </c>
      <c r="BI86" s="88">
        <f t="shared" si="99"/>
        <v>0.68847085593017532</v>
      </c>
      <c r="BJ86" s="88">
        <f t="shared" si="99"/>
        <v>0.7830003520910479</v>
      </c>
      <c r="BK86" s="88">
        <f t="shared" si="99"/>
        <v>0.77057777740052891</v>
      </c>
      <c r="BL86" s="89">
        <f t="shared" si="99"/>
        <v>0.74853829918924675</v>
      </c>
      <c r="BM86" s="88">
        <f t="shared" ref="BM86" si="100">BM85/BM84</f>
        <v>0.81083939978166952</v>
      </c>
    </row>
    <row r="87" spans="1:65" s="78" customFormat="1">
      <c r="B87" s="84" t="s">
        <v>72</v>
      </c>
      <c r="C87" s="76" t="s">
        <v>71</v>
      </c>
      <c r="D87" s="85"/>
      <c r="E87" s="85"/>
      <c r="F87" s="85"/>
      <c r="G87" s="85"/>
      <c r="H87" s="85"/>
      <c r="I87" s="91">
        <v>9.6097112472515303</v>
      </c>
      <c r="J87" s="91">
        <v>10.304280255316643</v>
      </c>
      <c r="K87" s="91">
        <v>10.418943837025534</v>
      </c>
      <c r="L87" s="91">
        <v>10.34831282315127</v>
      </c>
      <c r="M87" s="91">
        <v>10.169696983915973</v>
      </c>
      <c r="N87" s="90">
        <v>9.5492708269389031</v>
      </c>
      <c r="O87" s="90">
        <v>9.2870126787533493</v>
      </c>
      <c r="P87" s="90">
        <v>9.6881353802080881</v>
      </c>
      <c r="Q87" s="90">
        <v>9.793202205955561</v>
      </c>
      <c r="R87" s="91">
        <v>9.5875407758630722</v>
      </c>
      <c r="S87" s="90">
        <v>9.0902524725533027</v>
      </c>
      <c r="T87" s="90">
        <v>8.9189941565810642</v>
      </c>
      <c r="U87" s="90">
        <v>9.1803472285934156</v>
      </c>
      <c r="V87" s="90">
        <v>9.1516922634755193</v>
      </c>
      <c r="W87" s="91">
        <v>9.0906275278887652</v>
      </c>
      <c r="X87" s="90">
        <v>8.7488837008825424</v>
      </c>
      <c r="Y87" s="90">
        <v>8.3045663680864852</v>
      </c>
      <c r="Z87" s="90">
        <v>8.1182903408457339</v>
      </c>
      <c r="AA87" s="90">
        <v>7.9516405860507602</v>
      </c>
      <c r="AB87" s="91">
        <v>8.2857371247977092</v>
      </c>
      <c r="AC87" s="90">
        <v>7.346651365948941</v>
      </c>
      <c r="AD87" s="90">
        <v>6.5415061608926388</v>
      </c>
      <c r="AE87" s="90">
        <v>6.6358055731512628</v>
      </c>
      <c r="AF87" s="90">
        <v>7.1946816269770144</v>
      </c>
      <c r="AG87" s="91">
        <v>6.9423372273357176</v>
      </c>
      <c r="AH87" s="90">
        <v>7.0218897414255999</v>
      </c>
      <c r="AI87" s="90">
        <v>7.2660837394360724</v>
      </c>
      <c r="AJ87" s="90">
        <v>7.1282333388691121</v>
      </c>
      <c r="AK87" s="90">
        <v>7.5877331659989959</v>
      </c>
      <c r="AL87" s="91">
        <v>7.2527979470983137</v>
      </c>
      <c r="AM87" s="91">
        <v>7.3003313735740942</v>
      </c>
      <c r="AN87" s="91">
        <v>7.0106953401308276</v>
      </c>
      <c r="AO87" s="91">
        <v>7.1437343201037677</v>
      </c>
      <c r="AP87" s="91">
        <v>6.8580839150531467</v>
      </c>
      <c r="AQ87" s="91">
        <v>7.0773934629870601</v>
      </c>
      <c r="AS87" s="91">
        <v>7.3003313735740942</v>
      </c>
      <c r="AT87" s="91">
        <v>7.0106953401308276</v>
      </c>
      <c r="AU87" s="91">
        <v>7.1437343201037677</v>
      </c>
      <c r="AV87" s="91">
        <v>6.8580839150531467</v>
      </c>
      <c r="AW87" s="91">
        <v>7.0773934629870601</v>
      </c>
      <c r="AX87" s="91">
        <v>6.5048307253157081</v>
      </c>
      <c r="AY87" s="91">
        <v>6.4701528681121019</v>
      </c>
      <c r="AZ87" s="91">
        <v>6.5206425247897455</v>
      </c>
      <c r="BA87" s="91">
        <v>6.6074710640534509</v>
      </c>
      <c r="BB87" s="91">
        <v>6.5289220703084627</v>
      </c>
      <c r="BC87" s="91">
        <v>6.1352101636888055</v>
      </c>
      <c r="BD87" s="92">
        <v>6.8714420903241562</v>
      </c>
      <c r="BE87" s="92">
        <v>11.814921364550401</v>
      </c>
      <c r="BF87" s="92">
        <v>4.8781123106047053</v>
      </c>
      <c r="BG87" s="92">
        <v>6.2540277779698643</v>
      </c>
      <c r="BH87" s="92">
        <v>4.9933047873619492</v>
      </c>
      <c r="BI87" s="92">
        <v>4.9388919322414857</v>
      </c>
      <c r="BJ87" s="92">
        <v>6.2603251454058748</v>
      </c>
      <c r="BK87" s="92">
        <v>6.3560702955601345</v>
      </c>
      <c r="BL87" s="92">
        <v>5.8139600518889427</v>
      </c>
      <c r="BM87" s="92">
        <v>6.6380308969101121</v>
      </c>
    </row>
    <row r="88" spans="1:65" s="59" customFormat="1">
      <c r="B88" s="61"/>
      <c r="C88" s="62"/>
      <c r="D88" s="72"/>
      <c r="E88" s="72"/>
      <c r="F88" s="72"/>
      <c r="G88" s="72"/>
      <c r="H88" s="72"/>
      <c r="I88" s="72"/>
      <c r="J88" s="72"/>
      <c r="K88" s="72"/>
      <c r="L88" s="72"/>
      <c r="M88" s="72"/>
      <c r="R88" s="72"/>
      <c r="W88" s="72"/>
      <c r="AB88" s="72"/>
      <c r="BD88" s="96"/>
      <c r="BE88" s="96"/>
      <c r="BF88" s="96"/>
      <c r="BG88" s="96"/>
      <c r="BL88" s="96"/>
    </row>
    <row r="89" spans="1:65" s="59" customFormat="1">
      <c r="A89" s="53" t="s">
        <v>76</v>
      </c>
      <c r="B89" s="54"/>
      <c r="C89" s="55"/>
      <c r="D89" s="56"/>
      <c r="E89" s="56"/>
      <c r="F89" s="56"/>
      <c r="G89" s="56"/>
      <c r="H89" s="57"/>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S89" s="56"/>
      <c r="AT89" s="56"/>
      <c r="AU89" s="56"/>
      <c r="AV89" s="56"/>
      <c r="AW89" s="56"/>
      <c r="AX89" s="56"/>
      <c r="AY89" s="56"/>
      <c r="AZ89" s="56"/>
      <c r="BA89" s="56"/>
      <c r="BB89" s="56"/>
      <c r="BC89" s="56"/>
      <c r="BD89" s="97"/>
      <c r="BE89" s="97"/>
      <c r="BF89" s="97"/>
      <c r="BG89" s="97"/>
      <c r="BH89" s="56"/>
      <c r="BI89" s="56"/>
      <c r="BJ89" s="56"/>
      <c r="BK89" s="56"/>
      <c r="BL89" s="97"/>
      <c r="BM89" s="56"/>
    </row>
    <row r="90" spans="1:65" s="59" customFormat="1">
      <c r="B90" s="61" t="s">
        <v>77</v>
      </c>
      <c r="C90" s="62" t="s">
        <v>64</v>
      </c>
      <c r="D90" s="63">
        <v>1855.0023528743613</v>
      </c>
      <c r="E90" s="63">
        <v>1916.7048892366106</v>
      </c>
      <c r="F90" s="63">
        <v>1921.6506064861546</v>
      </c>
      <c r="G90" s="63">
        <v>1990.126526218095</v>
      </c>
      <c r="H90" s="63">
        <v>7683.4843748152216</v>
      </c>
      <c r="I90" s="63">
        <v>1885.0285595446069</v>
      </c>
      <c r="J90" s="63">
        <v>1847.7965107501025</v>
      </c>
      <c r="K90" s="63">
        <v>1862.7511404954494</v>
      </c>
      <c r="L90" s="63">
        <v>2050.3688495567148</v>
      </c>
      <c r="M90" s="63">
        <v>7645.9450603468731</v>
      </c>
      <c r="N90" s="63">
        <v>1957.0936171875001</v>
      </c>
      <c r="O90" s="63">
        <v>1906.9763470629332</v>
      </c>
      <c r="P90" s="63">
        <v>1864.1814619050751</v>
      </c>
      <c r="Q90" s="63">
        <v>1923.6293798479865</v>
      </c>
      <c r="R90" s="63">
        <v>7651.8808060034944</v>
      </c>
      <c r="S90" s="63">
        <v>1827.5360964174497</v>
      </c>
      <c r="T90" s="63">
        <v>1763.0738750860598</v>
      </c>
      <c r="U90" s="63">
        <v>1774.00563558403</v>
      </c>
      <c r="V90" s="63">
        <v>1855.0970498923059</v>
      </c>
      <c r="W90" s="63">
        <v>7219.7126569918155</v>
      </c>
      <c r="X90" s="63">
        <v>1767.4547019910285</v>
      </c>
      <c r="Y90" s="63">
        <v>1739.8600777561123</v>
      </c>
      <c r="Z90" s="63">
        <v>1765.2339567227036</v>
      </c>
      <c r="AA90" s="63">
        <v>1810.2102124100002</v>
      </c>
      <c r="AB90" s="63">
        <f>+X90+Y90+AA90+Z90</f>
        <v>7082.7589488798449</v>
      </c>
      <c r="AC90" s="63">
        <v>1707.0333090240001</v>
      </c>
      <c r="AD90" s="63">
        <v>1633.1690837789999</v>
      </c>
      <c r="AE90" s="63">
        <v>1661.181768909832</v>
      </c>
      <c r="AF90" s="63">
        <v>1702.7480186405901</v>
      </c>
      <c r="AG90" s="63">
        <v>6704.132180655999</v>
      </c>
      <c r="AH90" s="63">
        <v>1532.5903807423299</v>
      </c>
      <c r="AI90" s="63">
        <v>1482.7805788239095</v>
      </c>
      <c r="AJ90" s="63">
        <v>1573.3237693946301</v>
      </c>
      <c r="AK90" s="63">
        <v>1641.60903955308</v>
      </c>
      <c r="AL90" s="63">
        <f>SUM(AH90:AK90)</f>
        <v>6230.3037685139498</v>
      </c>
      <c r="AM90" s="63">
        <v>1609.8891584331984</v>
      </c>
      <c r="AN90" s="63">
        <v>1593.67063274308</v>
      </c>
      <c r="AO90" s="63">
        <v>1634.9935982314771</v>
      </c>
      <c r="AP90" s="63">
        <v>1659.0931747649399</v>
      </c>
      <c r="AQ90" s="63">
        <f>SUM(AM90:AP90)</f>
        <v>6497.6465641726954</v>
      </c>
      <c r="AS90" s="63">
        <v>1609.8891584331984</v>
      </c>
      <c r="AT90" s="63">
        <v>1593.67063274308</v>
      </c>
      <c r="AU90" s="63">
        <v>1634.9935982314771</v>
      </c>
      <c r="AV90" s="63">
        <v>1659.0931747649399</v>
      </c>
      <c r="AW90" s="63">
        <f>SUM(AS90:AV90)</f>
        <v>6497.6465641726954</v>
      </c>
      <c r="AX90" s="63">
        <v>1603.6406981164396</v>
      </c>
      <c r="AY90" s="63">
        <v>1521.3048098414699</v>
      </c>
      <c r="AZ90" s="63">
        <v>1591.7918246897798</v>
      </c>
      <c r="BA90" s="63">
        <v>1639.9323440650901</v>
      </c>
      <c r="BB90" s="63">
        <f>SUM(AX90:BA90)</f>
        <v>6356.6696767127796</v>
      </c>
      <c r="BC90" s="63">
        <v>1586.7717722118705</v>
      </c>
      <c r="BD90" s="66">
        <v>918.77165869438602</v>
      </c>
      <c r="BE90" s="66">
        <v>957.92253705428004</v>
      </c>
      <c r="BF90" s="66">
        <v>1244.7887880726498</v>
      </c>
      <c r="BG90" s="66">
        <f>SUM(BC90:BF90)</f>
        <v>4708.2547560331859</v>
      </c>
      <c r="BH90" s="63">
        <v>1119.2926481545601</v>
      </c>
      <c r="BI90" s="63">
        <v>1095.845559488675</v>
      </c>
      <c r="BJ90" s="63">
        <v>1178.440315879724</v>
      </c>
      <c r="BK90" s="63">
        <v>1394.5017206188761</v>
      </c>
      <c r="BL90" s="66">
        <f>SUM(BH90:BK90)</f>
        <v>4788.0802441418355</v>
      </c>
      <c r="BM90" s="63">
        <v>1429.8556306813298</v>
      </c>
    </row>
    <row r="91" spans="1:65" s="59" customFormat="1">
      <c r="B91" s="61" t="s">
        <v>78</v>
      </c>
      <c r="C91" s="62" t="s">
        <v>64</v>
      </c>
      <c r="D91" s="63">
        <v>1071.3371069420004</v>
      </c>
      <c r="E91" s="63">
        <v>1137.4533681409998</v>
      </c>
      <c r="F91" s="63">
        <v>1131.0048851510001</v>
      </c>
      <c r="G91" s="63">
        <v>1258.0470372539996</v>
      </c>
      <c r="H91" s="63">
        <v>4597.8423974879997</v>
      </c>
      <c r="I91" s="63">
        <v>1098.5098371475394</v>
      </c>
      <c r="J91" s="63">
        <v>1082.9418434107058</v>
      </c>
      <c r="K91" s="63">
        <v>1067.4753020672965</v>
      </c>
      <c r="L91" s="63">
        <v>1239.3834383241056</v>
      </c>
      <c r="M91" s="63">
        <v>4488.3104209496469</v>
      </c>
      <c r="N91" s="63">
        <v>1098.4145883789063</v>
      </c>
      <c r="O91" s="63">
        <v>1118.703088159589</v>
      </c>
      <c r="P91" s="63">
        <v>1059.3376530757891</v>
      </c>
      <c r="Q91" s="63">
        <v>1190.2656118606233</v>
      </c>
      <c r="R91" s="63">
        <v>4466.7209414749077</v>
      </c>
      <c r="S91" s="63">
        <v>1072.129740011226</v>
      </c>
      <c r="T91" s="63">
        <v>1049.8260476305943</v>
      </c>
      <c r="U91" s="63">
        <v>1039.4824972101783</v>
      </c>
      <c r="V91" s="63">
        <v>1155.7427490336843</v>
      </c>
      <c r="W91" s="63">
        <v>4317.1810313255055</v>
      </c>
      <c r="X91" s="63">
        <v>969.47369561537653</v>
      </c>
      <c r="Y91" s="63">
        <v>918.67996889866458</v>
      </c>
      <c r="Z91" s="63">
        <v>907.92559773384642</v>
      </c>
      <c r="AA91" s="63">
        <v>1000.9206894360004</v>
      </c>
      <c r="AB91" s="63">
        <f>+X91+Y91+AA91+Z91</f>
        <v>3796.999951683888</v>
      </c>
      <c r="AC91" s="63">
        <v>874.52350338799999</v>
      </c>
      <c r="AD91" s="63">
        <v>796.95935837499997</v>
      </c>
      <c r="AE91" s="63">
        <v>824.49859421935116</v>
      </c>
      <c r="AF91" s="63">
        <v>970.29781650877192</v>
      </c>
      <c r="AG91" s="63">
        <v>3465.9083701879999</v>
      </c>
      <c r="AH91" s="63">
        <v>810.43456274258097</v>
      </c>
      <c r="AI91" s="63">
        <v>798.74661853816247</v>
      </c>
      <c r="AJ91" s="63">
        <v>852.97359979657301</v>
      </c>
      <c r="AK91" s="63">
        <v>959.17543874281296</v>
      </c>
      <c r="AL91" s="63">
        <f>SUM(AH91:AK91)</f>
        <v>3421.3302198201291</v>
      </c>
      <c r="AM91" s="63">
        <v>881.86994880840018</v>
      </c>
      <c r="AN91" s="63">
        <v>875.002324302327</v>
      </c>
      <c r="AO91" s="63">
        <v>874.79886326398014</v>
      </c>
      <c r="AP91" s="63">
        <v>950.85035035791998</v>
      </c>
      <c r="AQ91" s="63">
        <f>SUM(AM91:AP91)</f>
        <v>3582.5214867326272</v>
      </c>
      <c r="AS91" s="63">
        <v>881.86994880840018</v>
      </c>
      <c r="AT91" s="63">
        <v>875.002324302327</v>
      </c>
      <c r="AU91" s="63">
        <v>874.79886326398014</v>
      </c>
      <c r="AV91" s="63">
        <v>950.85035035791998</v>
      </c>
      <c r="AW91" s="63">
        <f>SUM(AS91:AV91)</f>
        <v>3582.5214867326272</v>
      </c>
      <c r="AX91" s="63">
        <v>898.76720157398188</v>
      </c>
      <c r="AY91" s="63">
        <v>849.48385541879702</v>
      </c>
      <c r="AZ91" s="63">
        <v>853.18237269153701</v>
      </c>
      <c r="BA91" s="63">
        <v>924.54895193205402</v>
      </c>
      <c r="BB91" s="63">
        <f>SUM(AX91:BA91)</f>
        <v>3525.9823816163703</v>
      </c>
      <c r="BC91" s="63">
        <v>832.34341480455726</v>
      </c>
      <c r="BD91" s="66">
        <v>716.2181121654171</v>
      </c>
      <c r="BE91" s="66">
        <v>696.98491465391305</v>
      </c>
      <c r="BF91" s="66">
        <v>832.23305253649994</v>
      </c>
      <c r="BG91" s="66">
        <f>SUM(BC91:BF91)</f>
        <v>3077.7794941603875</v>
      </c>
      <c r="BH91" s="63">
        <v>731.45491779820009</v>
      </c>
      <c r="BI91" s="63">
        <v>745.35971719197698</v>
      </c>
      <c r="BJ91" s="63">
        <v>725.484412646132</v>
      </c>
      <c r="BK91" s="63">
        <v>832.56271686852563</v>
      </c>
      <c r="BL91" s="66">
        <f>SUM(BH91:BK91)</f>
        <v>3034.8617645048348</v>
      </c>
      <c r="BM91" s="63">
        <v>835.55575022301548</v>
      </c>
    </row>
    <row r="92" spans="1:65" s="59" customFormat="1">
      <c r="B92" s="61" t="s">
        <v>79</v>
      </c>
      <c r="C92" s="62" t="s">
        <v>45</v>
      </c>
      <c r="D92" s="68">
        <v>0.5775394868270346</v>
      </c>
      <c r="E92" s="68">
        <v>0.59344209665684489</v>
      </c>
      <c r="F92" s="68">
        <v>0.58855906548959258</v>
      </c>
      <c r="G92" s="68">
        <v>0.63214424845876971</v>
      </c>
      <c r="H92" s="68">
        <v>0.59840590195754417</v>
      </c>
      <c r="I92" s="68">
        <v>0.58275501004235286</v>
      </c>
      <c r="J92" s="68">
        <v>0.58607202530710034</v>
      </c>
      <c r="K92" s="68">
        <v>0.57306382954803747</v>
      </c>
      <c r="L92" s="68">
        <v>0.60446852701261899</v>
      </c>
      <c r="M92" s="68">
        <v>0.58701839805608358</v>
      </c>
      <c r="N92" s="68">
        <f t="shared" ref="N92:T92" si="101">N91/N90</f>
        <v>0.56124785178003689</v>
      </c>
      <c r="O92" s="68">
        <f t="shared" si="101"/>
        <v>0.58663710742012154</v>
      </c>
      <c r="P92" s="68">
        <f t="shared" si="101"/>
        <v>0.56825887110432549</v>
      </c>
      <c r="Q92" s="68">
        <f t="shared" si="101"/>
        <v>0.61876036222460029</v>
      </c>
      <c r="R92" s="68">
        <f t="shared" si="101"/>
        <v>0.58374157344040412</v>
      </c>
      <c r="S92" s="68">
        <f t="shared" si="101"/>
        <v>0.58665311296063605</v>
      </c>
      <c r="T92" s="68">
        <f t="shared" si="101"/>
        <v>0.59545210354804323</v>
      </c>
      <c r="U92" s="68">
        <v>0.58595219561856948</v>
      </c>
      <c r="V92" s="68">
        <f>V91/V90</f>
        <v>0.62300931862339959</v>
      </c>
      <c r="W92" s="68">
        <f>W91/W90</f>
        <v>0.5979713094460346</v>
      </c>
      <c r="X92" s="68">
        <f>X91/X90</f>
        <v>0.54851402670929528</v>
      </c>
      <c r="Y92" s="68">
        <v>0.52801945434800768</v>
      </c>
      <c r="Z92" s="68">
        <v>0.51433726066514274</v>
      </c>
      <c r="AA92" s="68">
        <v>0.55293063898000971</v>
      </c>
      <c r="AB92" s="68">
        <f>+AVERAGE(X92:AA92)</f>
        <v>0.5359503451756138</v>
      </c>
      <c r="AC92" s="68">
        <f t="shared" ref="AC92:AQ92" si="102">AC91/AC90</f>
        <v>0.51230605680917296</v>
      </c>
      <c r="AD92" s="68">
        <f t="shared" si="102"/>
        <v>0.48798337311830003</v>
      </c>
      <c r="AE92" s="68">
        <f t="shared" si="102"/>
        <v>0.49633255652717462</v>
      </c>
      <c r="AF92" s="68">
        <f t="shared" si="102"/>
        <v>0.56984228193871056</v>
      </c>
      <c r="AG92" s="68">
        <f t="shared" si="102"/>
        <v>0.51698091218852738</v>
      </c>
      <c r="AH92" s="68">
        <f t="shared" si="102"/>
        <v>0.52880050202979645</v>
      </c>
      <c r="AI92" s="68">
        <f t="shared" si="102"/>
        <v>0.5386816026223521</v>
      </c>
      <c r="AJ92" s="68">
        <f t="shared" si="102"/>
        <v>0.54214753275149008</v>
      </c>
      <c r="AK92" s="68">
        <f t="shared" si="102"/>
        <v>0.58428981300197014</v>
      </c>
      <c r="AL92" s="68">
        <f t="shared" si="102"/>
        <v>0.5491434040681108</v>
      </c>
      <c r="AM92" s="68">
        <f t="shared" si="102"/>
        <v>0.54778302232103204</v>
      </c>
      <c r="AN92" s="68">
        <f t="shared" si="102"/>
        <v>0.54904840832527813</v>
      </c>
      <c r="AO92" s="68">
        <f t="shared" si="102"/>
        <v>0.53504727126162666</v>
      </c>
      <c r="AP92" s="68">
        <f t="shared" si="102"/>
        <v>0.57311449701589923</v>
      </c>
      <c r="AQ92" s="68">
        <f t="shared" si="102"/>
        <v>0.55135677992802112</v>
      </c>
      <c r="AS92" s="68">
        <f t="shared" ref="AS92:BE92" si="103">AS91/AS90</f>
        <v>0.54778302232103204</v>
      </c>
      <c r="AT92" s="68">
        <f t="shared" si="103"/>
        <v>0.54904840832527813</v>
      </c>
      <c r="AU92" s="68">
        <f t="shared" si="103"/>
        <v>0.53504727126162666</v>
      </c>
      <c r="AV92" s="68">
        <f t="shared" si="103"/>
        <v>0.57311449701589923</v>
      </c>
      <c r="AW92" s="68">
        <f t="shared" si="103"/>
        <v>0.55135677992802112</v>
      </c>
      <c r="AX92" s="68">
        <f t="shared" si="103"/>
        <v>0.56045422308727344</v>
      </c>
      <c r="AY92" s="68">
        <f t="shared" si="103"/>
        <v>0.55839161877580523</v>
      </c>
      <c r="AZ92" s="68">
        <f t="shared" si="103"/>
        <v>0.53598866350366603</v>
      </c>
      <c r="BA92" s="68">
        <f t="shared" si="103"/>
        <v>0.56377261859490346</v>
      </c>
      <c r="BB92" s="68">
        <f t="shared" si="103"/>
        <v>0.55469020114944201</v>
      </c>
      <c r="BC92" s="68">
        <f t="shared" si="103"/>
        <v>0.52455143794517933</v>
      </c>
      <c r="BD92" s="69">
        <f t="shared" si="103"/>
        <v>0.77953875197151135</v>
      </c>
      <c r="BE92" s="69">
        <f t="shared" si="103"/>
        <v>0.72760049763232459</v>
      </c>
      <c r="BF92" s="69">
        <f>BF91/BF90</f>
        <v>0.66857370544369665</v>
      </c>
      <c r="BG92" s="69">
        <f>BG91/BG90</f>
        <v>0.65369858974102923</v>
      </c>
      <c r="BH92" s="68">
        <f t="shared" ref="BH92" si="104">BH91/BH90</f>
        <v>0.65349747360906052</v>
      </c>
      <c r="BI92" s="68">
        <f t="shared" ref="BI92:BJ92" si="105">BI91/BI90</f>
        <v>0.68016857917439044</v>
      </c>
      <c r="BJ92" s="68">
        <f t="shared" si="105"/>
        <v>0.61563101912763951</v>
      </c>
      <c r="BK92" s="68">
        <f t="shared" ref="BK92" si="106">BK91/BK90</f>
        <v>0.59703240559576831</v>
      </c>
      <c r="BL92" s="69">
        <f>BL91/BL90</f>
        <v>0.63383686357762181</v>
      </c>
      <c r="BM92" s="68">
        <f t="shared" ref="BM92" si="107">BM91/BM90</f>
        <v>0.58436371637384887</v>
      </c>
    </row>
    <row r="93" spans="1:65" s="59" customFormat="1">
      <c r="B93" s="61" t="s">
        <v>80</v>
      </c>
      <c r="C93" s="62" t="s">
        <v>68</v>
      </c>
      <c r="D93" s="63">
        <v>270.38834380600002</v>
      </c>
      <c r="E93" s="63">
        <v>290.28139748100006</v>
      </c>
      <c r="F93" s="63">
        <v>288.050843918</v>
      </c>
      <c r="G93" s="63">
        <v>316.51727892999997</v>
      </c>
      <c r="H93" s="63">
        <v>1165.2378641349999</v>
      </c>
      <c r="I93" s="63">
        <v>270.94503947999999</v>
      </c>
      <c r="J93" s="63">
        <v>282.96116496999997</v>
      </c>
      <c r="K93" s="63">
        <v>283.72177536106983</v>
      </c>
      <c r="L93" s="63">
        <v>316.37927052877427</v>
      </c>
      <c r="M93" s="63">
        <v>1154.0072503398439</v>
      </c>
      <c r="N93" s="63">
        <v>330.72</v>
      </c>
      <c r="O93" s="63">
        <v>289.82436843478166</v>
      </c>
      <c r="P93" s="63">
        <v>275.77745899860457</v>
      </c>
      <c r="Q93" s="63">
        <v>304.0968638183399</v>
      </c>
      <c r="R93" s="63">
        <v>1200.4186912517262</v>
      </c>
      <c r="S93" s="63">
        <v>322.57600000000002</v>
      </c>
      <c r="T93" s="63">
        <v>270.23076090205507</v>
      </c>
      <c r="U93" s="63">
        <v>268.02638002399999</v>
      </c>
      <c r="V93" s="63">
        <v>291.56041223801299</v>
      </c>
      <c r="W93" s="63">
        <v>1102.1871014786079</v>
      </c>
      <c r="X93" s="63">
        <v>238.15441600759596</v>
      </c>
      <c r="Y93" s="63">
        <v>242.35863679170001</v>
      </c>
      <c r="Z93" s="63">
        <v>254.08179555999999</v>
      </c>
      <c r="AA93" s="63">
        <v>288.27006091300001</v>
      </c>
      <c r="AB93" s="63">
        <v>1008.70120251</v>
      </c>
      <c r="AC93" s="63">
        <v>234.40700000000001</v>
      </c>
      <c r="AD93" s="63">
        <v>223.88756588999999</v>
      </c>
      <c r="AE93" s="63">
        <v>231.11667477029999</v>
      </c>
      <c r="AF93" s="63">
        <v>254.87325849999999</v>
      </c>
      <c r="AG93" s="63">
        <v>944.284825633482</v>
      </c>
      <c r="AH93" s="63">
        <v>212.99366118</v>
      </c>
      <c r="AI93" s="63">
        <v>214.225899</v>
      </c>
      <c r="AJ93" s="63">
        <v>222.76191743000001</v>
      </c>
      <c r="AK93" s="63">
        <v>245.96786779999999</v>
      </c>
      <c r="AL93" s="63">
        <f>SUM(AH93:AK93)</f>
        <v>895.94934541000009</v>
      </c>
      <c r="AM93" s="63">
        <v>224.87373991000001</v>
      </c>
      <c r="AN93" s="63">
        <v>230.59822947000001</v>
      </c>
      <c r="AO93" s="63">
        <v>228.47217998999997</v>
      </c>
      <c r="AP93" s="63">
        <v>236.66847221</v>
      </c>
      <c r="AQ93" s="63">
        <f>SUM(AM93:AP93)</f>
        <v>920.61262158</v>
      </c>
      <c r="AS93" s="63">
        <v>224.87373991000001</v>
      </c>
      <c r="AT93" s="63">
        <v>230.59822947000001</v>
      </c>
      <c r="AU93" s="63">
        <v>228.47217998999997</v>
      </c>
      <c r="AV93" s="63">
        <v>236.66847221</v>
      </c>
      <c r="AW93" s="63">
        <f>SUM(AS93:AV93)</f>
        <v>920.61262158</v>
      </c>
      <c r="AX93" s="63">
        <v>214.74674866999999</v>
      </c>
      <c r="AY93" s="63">
        <v>220.10348635</v>
      </c>
      <c r="AZ93" s="63">
        <v>224.81560595709999</v>
      </c>
      <c r="BA93" s="63">
        <v>244.16864390999999</v>
      </c>
      <c r="BB93" s="63">
        <f>SUM(AX93:BA93)</f>
        <v>903.83448488710007</v>
      </c>
      <c r="BC93" s="63">
        <v>226.03673021</v>
      </c>
      <c r="BD93" s="66">
        <v>167.90991029989999</v>
      </c>
      <c r="BE93" s="66">
        <v>178.46286154180001</v>
      </c>
      <c r="BF93" s="66">
        <v>244.16864390999999</v>
      </c>
      <c r="BG93" s="66">
        <f>SUM(BC93:BF93)</f>
        <v>816.57814596169999</v>
      </c>
      <c r="BH93" s="63">
        <v>192.2428121419</v>
      </c>
      <c r="BI93" s="63">
        <v>198.73587961749999</v>
      </c>
      <c r="BJ93" s="63">
        <v>194.45821464749199</v>
      </c>
      <c r="BK93" s="63">
        <v>216.08710806323123</v>
      </c>
      <c r="BL93" s="66">
        <f>SUM(BH93:BK93)</f>
        <v>801.52401447012323</v>
      </c>
      <c r="BM93" s="63">
        <v>215.15095504667104</v>
      </c>
    </row>
    <row r="94" spans="1:65" s="59" customFormat="1">
      <c r="B94" s="98" t="s">
        <v>81</v>
      </c>
      <c r="C94" s="62" t="s">
        <v>71</v>
      </c>
      <c r="D94" s="70">
        <f t="shared" ref="D94:X94" si="108">D10/D91/10</f>
        <v>42.135922418331525</v>
      </c>
      <c r="E94" s="70">
        <f t="shared" si="108"/>
        <v>47.297497490330379</v>
      </c>
      <c r="F94" s="70">
        <f t="shared" si="108"/>
        <v>46.250109691627223</v>
      </c>
      <c r="G94" s="70">
        <f t="shared" si="108"/>
        <v>44.125620025668255</v>
      </c>
      <c r="H94" s="70">
        <f t="shared" si="108"/>
        <v>44.96928400596228</v>
      </c>
      <c r="I94" s="70">
        <f t="shared" si="108"/>
        <v>43.29556130648669</v>
      </c>
      <c r="J94" s="70">
        <f t="shared" si="108"/>
        <v>44.161558897177635</v>
      </c>
      <c r="K94" s="70">
        <f t="shared" si="108"/>
        <v>41.969495606349497</v>
      </c>
      <c r="L94" s="70">
        <f t="shared" si="108"/>
        <v>43.399482627210958</v>
      </c>
      <c r="M94" s="70">
        <f t="shared" si="108"/>
        <v>43.217844089972353</v>
      </c>
      <c r="N94" s="70">
        <f t="shared" si="108"/>
        <v>41.914501579906485</v>
      </c>
      <c r="O94" s="70">
        <f t="shared" si="108"/>
        <v>43.490270577548841</v>
      </c>
      <c r="P94" s="70">
        <f t="shared" si="108"/>
        <v>41.191965444919475</v>
      </c>
      <c r="Q94" s="70">
        <f t="shared" si="108"/>
        <v>40.30159278903632</v>
      </c>
      <c r="R94" s="70">
        <f t="shared" si="108"/>
        <v>41.70800066558099</v>
      </c>
      <c r="S94" s="70">
        <f t="shared" si="108"/>
        <v>39.240493412261358</v>
      </c>
      <c r="T94" s="70">
        <f t="shared" si="108"/>
        <v>40.476610478379264</v>
      </c>
      <c r="U94" s="70">
        <f t="shared" si="108"/>
        <v>39.489457600458444</v>
      </c>
      <c r="V94" s="70">
        <f t="shared" si="108"/>
        <v>39.563215982302772</v>
      </c>
      <c r="W94" s="70">
        <f t="shared" si="108"/>
        <v>39.687448535692759</v>
      </c>
      <c r="X94" s="70">
        <f t="shared" si="108"/>
        <v>36.135276447870197</v>
      </c>
      <c r="Y94" s="70">
        <v>36.404951813735593</v>
      </c>
      <c r="Z94" s="70">
        <v>34.119665162113058</v>
      </c>
      <c r="AA94" s="70">
        <v>33.45749603684385</v>
      </c>
      <c r="AB94" s="99">
        <v>35.012668352679171</v>
      </c>
      <c r="AC94" s="70">
        <v>31.55627023526224</v>
      </c>
      <c r="AD94" s="70">
        <v>32.625252124545014</v>
      </c>
      <c r="AE94" s="70">
        <v>32.640442963887672</v>
      </c>
      <c r="AF94" s="70">
        <v>31.851476454872657</v>
      </c>
      <c r="AG94" s="99">
        <v>32.044262188723472</v>
      </c>
      <c r="AH94" s="70">
        <v>31.309869009201869</v>
      </c>
      <c r="AI94" s="70">
        <v>32.114189161696515</v>
      </c>
      <c r="AJ94" s="70">
        <v>31.906380228521279</v>
      </c>
      <c r="AK94" s="70">
        <v>35.136429310755773</v>
      </c>
      <c r="AL94" s="99">
        <v>32.719145130014724</v>
      </c>
      <c r="AM94" s="99">
        <v>33.544628706275539</v>
      </c>
      <c r="AN94" s="99">
        <v>34.251680444273646</v>
      </c>
      <c r="AO94" s="99">
        <v>31.879671054835843</v>
      </c>
      <c r="AP94" s="99">
        <v>32.819254878807513</v>
      </c>
      <c r="AQ94" s="99">
        <v>32.719145130014724</v>
      </c>
      <c r="AS94" s="99">
        <v>33.544628706275539</v>
      </c>
      <c r="AT94" s="99">
        <v>34.251680444273646</v>
      </c>
      <c r="AU94" s="99">
        <v>31.879671054835843</v>
      </c>
      <c r="AV94" s="99">
        <v>32.819254878807513</v>
      </c>
      <c r="AW94" s="99">
        <v>32.719145130014724</v>
      </c>
      <c r="AX94" s="99">
        <v>29.317491730733831</v>
      </c>
      <c r="AY94" s="99">
        <v>31.697012048245917</v>
      </c>
      <c r="AZ94" s="99">
        <v>29.500257864680169</v>
      </c>
      <c r="BA94" s="99">
        <v>30.28352359438686</v>
      </c>
      <c r="BB94" s="99">
        <v>30.188296049058685</v>
      </c>
      <c r="BC94" s="99">
        <v>30.322700403566422</v>
      </c>
      <c r="BD94" s="100">
        <v>44.50138785744462</v>
      </c>
      <c r="BE94" s="100">
        <v>40.74062350990738</v>
      </c>
      <c r="BF94" s="71">
        <f t="shared" ref="BF94:BL94" si="109">BF10/BF91/10</f>
        <v>42.634812318324535</v>
      </c>
      <c r="BG94" s="71">
        <f t="shared" si="109"/>
        <v>39.310580965776971</v>
      </c>
      <c r="BH94" s="71">
        <f t="shared" si="109"/>
        <v>47.196531864079496</v>
      </c>
      <c r="BI94" s="71">
        <f t="shared" si="109"/>
        <v>49.662226904666944</v>
      </c>
      <c r="BJ94" s="71">
        <f t="shared" si="109"/>
        <v>49.820091748311256</v>
      </c>
      <c r="BK94" s="71">
        <f t="shared" si="109"/>
        <v>55.829307580368301</v>
      </c>
      <c r="BL94" s="71">
        <f t="shared" si="109"/>
        <v>50.797522489773073</v>
      </c>
      <c r="BM94" s="71">
        <f t="shared" ref="BM94" si="110">BM10/BM91/10</f>
        <v>51.546297693169585</v>
      </c>
    </row>
    <row r="95" spans="1:65" s="59" customFormat="1">
      <c r="B95" s="59" t="s">
        <v>82</v>
      </c>
      <c r="C95" s="62" t="s">
        <v>71</v>
      </c>
      <c r="D95" s="70">
        <f t="shared" ref="D95:X95" si="111">D10/D90/10</f>
        <v>24.335159010466931</v>
      </c>
      <c r="E95" s="70">
        <f t="shared" si="111"/>
        <v>28.068326077283519</v>
      </c>
      <c r="F95" s="70">
        <f t="shared" si="111"/>
        <v>27.220921338895266</v>
      </c>
      <c r="G95" s="70">
        <f t="shared" si="111"/>
        <v>27.893756908903292</v>
      </c>
      <c r="H95" s="70">
        <f t="shared" si="111"/>
        <v>26.909884955972821</v>
      </c>
      <c r="I95" s="70">
        <f t="shared" si="111"/>
        <v>25.230705263950956</v>
      </c>
      <c r="J95" s="70">
        <f t="shared" si="111"/>
        <v>25.881854263587691</v>
      </c>
      <c r="K95" s="70">
        <f t="shared" si="111"/>
        <v>24.051199876374174</v>
      </c>
      <c r="L95" s="70">
        <f t="shared" si="111"/>
        <v>26.233621336779954</v>
      </c>
      <c r="M95" s="70">
        <f t="shared" si="111"/>
        <v>25.369669605133147</v>
      </c>
      <c r="N95" s="70">
        <f t="shared" si="111"/>
        <v>23.524423970153478</v>
      </c>
      <c r="O95" s="70">
        <f t="shared" si="111"/>
        <v>25.513006532531673</v>
      </c>
      <c r="P95" s="70">
        <f t="shared" si="111"/>
        <v>23.407699782298327</v>
      </c>
      <c r="Q95" s="70">
        <f t="shared" si="111"/>
        <v>24.937028152372452</v>
      </c>
      <c r="R95" s="70">
        <f t="shared" si="111"/>
        <v>24.346693933579669</v>
      </c>
      <c r="S95" s="70">
        <f t="shared" si="111"/>
        <v>23.020557614414461</v>
      </c>
      <c r="T95" s="70">
        <f t="shared" si="111"/>
        <v>24.101882853845702</v>
      </c>
      <c r="U95" s="70">
        <f t="shared" si="111"/>
        <v>23.138934384775034</v>
      </c>
      <c r="V95" s="70">
        <f t="shared" si="111"/>
        <v>24.648252231684843</v>
      </c>
      <c r="W95" s="70">
        <f t="shared" si="111"/>
        <v>23.731955569460307</v>
      </c>
      <c r="X95" s="70">
        <f t="shared" si="111"/>
        <v>19.820705990674846</v>
      </c>
      <c r="Y95" s="70">
        <v>19.222522792254178</v>
      </c>
      <c r="Z95" s="70">
        <v>17.549005264726095</v>
      </c>
      <c r="AA95" s="70">
        <v>18.499674662323212</v>
      </c>
      <c r="AB95" s="99">
        <v>18.769959693143587</v>
      </c>
      <c r="AC95" s="70">
        <v>16.166468371831872</v>
      </c>
      <c r="AD95" s="70">
        <v>15.920580580570462</v>
      </c>
      <c r="AE95" s="70">
        <v>15.920580582153949</v>
      </c>
      <c r="AF95" s="70">
        <v>18.150307421689838</v>
      </c>
      <c r="AG95" s="99">
        <v>16.566275397922659</v>
      </c>
      <c r="AH95" s="70">
        <v>16.55667445055311</v>
      </c>
      <c r="AI95" s="70">
        <v>17.29932288454005</v>
      </c>
      <c r="AJ95" s="70">
        <v>17.297965319923737</v>
      </c>
      <c r="AK95" s="70">
        <v>20.529857711538433</v>
      </c>
      <c r="AL95" s="99">
        <v>17.967502734894865</v>
      </c>
      <c r="AM95" s="99">
        <v>18.375178095360464</v>
      </c>
      <c r="AN95" s="99">
        <v>18.805830630394503</v>
      </c>
      <c r="AO95" s="99">
        <v>17.05713100660817</v>
      </c>
      <c r="AP95" s="99">
        <v>18.809190752304367</v>
      </c>
      <c r="AQ95" s="99">
        <v>17.967502734894865</v>
      </c>
      <c r="AS95" s="99">
        <v>18.375178095360464</v>
      </c>
      <c r="AT95" s="99">
        <v>18.805830630394503</v>
      </c>
      <c r="AU95" s="99">
        <v>17.05713100660817</v>
      </c>
      <c r="AV95" s="99">
        <v>18.809190752304367</v>
      </c>
      <c r="AW95" s="99">
        <v>17.967502734894865</v>
      </c>
      <c r="AX95" s="99">
        <v>16.43111205081599</v>
      </c>
      <c r="AY95" s="99">
        <v>17.699345867976241</v>
      </c>
      <c r="AZ95" s="99">
        <v>15.811803785903436</v>
      </c>
      <c r="BA95" s="99">
        <v>17.07302139708802</v>
      </c>
      <c r="BB95" s="99">
        <v>16.745152007811267</v>
      </c>
      <c r="BC95" s="99">
        <v>15.905816099071634</v>
      </c>
      <c r="BD95" s="100">
        <v>34.690556351392544</v>
      </c>
      <c r="BE95" s="100">
        <v>29.642897939659793</v>
      </c>
      <c r="BF95" s="71">
        <f>BF10/BF90/10</f>
        <v>28.504514452558801</v>
      </c>
      <c r="BG95" s="71">
        <f>BG10/BG90/10</f>
        <v>25.697271339228955</v>
      </c>
      <c r="BH95" s="99">
        <f t="shared" ref="BH95" si="112">BH10/BH90/10</f>
        <v>30.842814336285478</v>
      </c>
      <c r="BI95" s="99">
        <f t="shared" ref="BI95:BJ95" si="113">BI10/BI90/10</f>
        <v>33.778686312383499</v>
      </c>
      <c r="BJ95" s="99">
        <f t="shared" si="113"/>
        <v>30.670793856045368</v>
      </c>
      <c r="BK95" s="99">
        <f t="shared" ref="BK95" si="114">BK10/BK90/10</f>
        <v>33.331905807453346</v>
      </c>
      <c r="BL95" s="71">
        <f>BL10/BL90/10</f>
        <v>32.197342332431475</v>
      </c>
      <c r="BM95" s="99">
        <f t="shared" ref="BM95" si="115">BM10/BM90/10</f>
        <v>30.12178608529333</v>
      </c>
    </row>
    <row r="97" spans="1:65">
      <c r="B97" s="26" t="s">
        <v>173</v>
      </c>
      <c r="C97" s="62" t="s">
        <v>71</v>
      </c>
      <c r="M97" s="101">
        <f t="shared" ref="M97:AQ97" si="116">-M24/M63/10</f>
        <v>9.9335188428977101</v>
      </c>
      <c r="N97" s="101">
        <f t="shared" si="116"/>
        <v>9.5768858648246606</v>
      </c>
      <c r="O97" s="101">
        <f t="shared" si="116"/>
        <v>9.735692211871088</v>
      </c>
      <c r="P97" s="101">
        <f t="shared" si="116"/>
        <v>9.3997218163723364</v>
      </c>
      <c r="Q97" s="101">
        <f t="shared" si="116"/>
        <v>9.6345656920449887</v>
      </c>
      <c r="R97" s="101">
        <f t="shared" si="116"/>
        <v>9.5847177407081485</v>
      </c>
      <c r="S97" s="101">
        <f t="shared" si="116"/>
        <v>9.3079560394705716</v>
      </c>
      <c r="T97" s="101">
        <f t="shared" si="116"/>
        <v>9.7942505526081813</v>
      </c>
      <c r="U97" s="101">
        <f t="shared" si="116"/>
        <v>9.1937162323517985</v>
      </c>
      <c r="V97" s="101">
        <f t="shared" si="116"/>
        <v>8.4876178821789345</v>
      </c>
      <c r="W97" s="101">
        <f t="shared" si="116"/>
        <v>9.1840966126112331</v>
      </c>
      <c r="X97" s="101">
        <f t="shared" si="116"/>
        <v>7.6241588405364551</v>
      </c>
      <c r="Y97" s="101">
        <f t="shared" si="116"/>
        <v>7.5886843673757909</v>
      </c>
      <c r="Z97" s="101">
        <f t="shared" si="116"/>
        <v>6.935438271247321</v>
      </c>
      <c r="AA97" s="101">
        <f t="shared" si="116"/>
        <v>6.5295578465826569</v>
      </c>
      <c r="AB97" s="101">
        <f t="shared" si="116"/>
        <v>7.1569559505382241</v>
      </c>
      <c r="AC97" s="101">
        <f t="shared" si="116"/>
        <v>6.0932543654753939</v>
      </c>
      <c r="AD97" s="101">
        <f t="shared" si="116"/>
        <v>6.6581956421892254</v>
      </c>
      <c r="AE97" s="101">
        <f t="shared" si="116"/>
        <v>6.8558169638039477</v>
      </c>
      <c r="AF97" s="101">
        <f t="shared" si="116"/>
        <v>6.9510609579812499</v>
      </c>
      <c r="AG97" s="101">
        <f t="shared" si="116"/>
        <v>6.6380219827177056</v>
      </c>
      <c r="AH97" s="101">
        <f t="shared" si="116"/>
        <v>6.7175716597625836</v>
      </c>
      <c r="AI97" s="101">
        <f t="shared" si="116"/>
        <v>7.0059135696692945</v>
      </c>
      <c r="AJ97" s="101">
        <f t="shared" si="116"/>
        <v>6.8420540921419812</v>
      </c>
      <c r="AK97" s="101">
        <f t="shared" si="116"/>
        <v>7.1508250119565471</v>
      </c>
      <c r="AL97" s="101">
        <f t="shared" si="116"/>
        <v>6.9276920051955342</v>
      </c>
      <c r="AM97" s="101">
        <f t="shared" si="116"/>
        <v>7.0244230951780953</v>
      </c>
      <c r="AN97" s="101">
        <f t="shared" si="116"/>
        <v>7.0719558555490734</v>
      </c>
      <c r="AO97" s="101">
        <f t="shared" si="116"/>
        <v>6.2291168934848971</v>
      </c>
      <c r="AP97" s="101">
        <f t="shared" si="116"/>
        <v>6.7008351265689026</v>
      </c>
      <c r="AQ97" s="101">
        <f t="shared" si="116"/>
        <v>6.7449228540160959</v>
      </c>
      <c r="AR97" s="101"/>
      <c r="AS97" s="101">
        <f t="shared" ref="AS97:BH97" si="117">-AS24/AS63/10</f>
        <v>6.9067654120954716</v>
      </c>
      <c r="AT97" s="101">
        <f t="shared" si="117"/>
        <v>6.9330631399860296</v>
      </c>
      <c r="AU97" s="101">
        <f t="shared" si="117"/>
        <v>6.1059530116718248</v>
      </c>
      <c r="AV97" s="101">
        <f t="shared" si="117"/>
        <v>6.5719029301892586</v>
      </c>
      <c r="AW97" s="101">
        <f t="shared" si="117"/>
        <v>6.6179802284988281</v>
      </c>
      <c r="AX97" s="101">
        <f t="shared" si="117"/>
        <v>6.4312304843693324</v>
      </c>
      <c r="AY97" s="101">
        <f t="shared" si="117"/>
        <v>6.6878677939071141</v>
      </c>
      <c r="AZ97" s="101">
        <f t="shared" si="117"/>
        <v>6.3253774924963349</v>
      </c>
      <c r="BA97" s="101">
        <f t="shared" si="117"/>
        <v>6.5621056309958856</v>
      </c>
      <c r="BB97" s="101">
        <f t="shared" si="117"/>
        <v>6.4980021009875415</v>
      </c>
      <c r="BC97" s="101">
        <f t="shared" si="117"/>
        <v>6.3568709228375493</v>
      </c>
      <c r="BD97" s="102">
        <f t="shared" si="117"/>
        <v>57.838416946436539</v>
      </c>
      <c r="BE97" s="102">
        <f t="shared" si="117"/>
        <v>19.975215471015183</v>
      </c>
      <c r="BF97" s="102">
        <f t="shared" si="117"/>
        <v>11.071789782441469</v>
      </c>
      <c r="BG97" s="102">
        <f t="shared" si="117"/>
        <v>10.768396426626062</v>
      </c>
      <c r="BH97" s="101">
        <f t="shared" si="117"/>
        <v>9.2913947234298462</v>
      </c>
      <c r="BI97" s="101">
        <f t="shared" ref="BI97:BJ97" si="118">-BI24/BI63/10</f>
        <v>11.589533576032384</v>
      </c>
      <c r="BJ97" s="101">
        <f t="shared" si="118"/>
        <v>9.5246429937307262</v>
      </c>
      <c r="BK97" s="101">
        <f t="shared" ref="BK97:BL97" si="119">-BK24/BK63/10</f>
        <v>7.8785455270028226</v>
      </c>
      <c r="BL97" s="102">
        <f t="shared" si="119"/>
        <v>9.212032726793387</v>
      </c>
      <c r="BM97" s="101">
        <f t="shared" ref="BM97" si="120">-BM24/BM63/10</f>
        <v>8.0930510349952893</v>
      </c>
    </row>
    <row r="98" spans="1:65">
      <c r="B98" s="26" t="s">
        <v>174</v>
      </c>
      <c r="C98" s="62" t="s">
        <v>71</v>
      </c>
      <c r="M98" s="101">
        <f t="shared" ref="M98:AQ98" si="121">-(M24-M16)/M63/10</f>
        <v>6.3171823659180717</v>
      </c>
      <c r="N98" s="101">
        <f t="shared" si="121"/>
        <v>5.957597782145724</v>
      </c>
      <c r="O98" s="101">
        <f t="shared" si="121"/>
        <v>6.46581425456628</v>
      </c>
      <c r="P98" s="101">
        <f t="shared" si="121"/>
        <v>6.2037133564416802</v>
      </c>
      <c r="Q98" s="101">
        <f t="shared" si="121"/>
        <v>6.3271790607653644</v>
      </c>
      <c r="R98" s="101">
        <f t="shared" si="121"/>
        <v>6.2327394201191737</v>
      </c>
      <c r="S98" s="101">
        <f t="shared" si="121"/>
        <v>6.0273953049202156</v>
      </c>
      <c r="T98" s="101">
        <f t="shared" si="121"/>
        <v>6.4768174244334373</v>
      </c>
      <c r="U98" s="101">
        <f t="shared" si="121"/>
        <v>6.0072486933103022</v>
      </c>
      <c r="V98" s="101">
        <f t="shared" si="121"/>
        <v>5.4606038370059009</v>
      </c>
      <c r="W98" s="101">
        <f t="shared" si="121"/>
        <v>5.9836358157367808</v>
      </c>
      <c r="X98" s="101">
        <f t="shared" si="121"/>
        <v>5.4117938949811748</v>
      </c>
      <c r="Y98" s="101">
        <f t="shared" si="121"/>
        <v>5.4505685072449062</v>
      </c>
      <c r="Z98" s="101">
        <f t="shared" si="121"/>
        <v>5.0269741034702502</v>
      </c>
      <c r="AA98" s="101">
        <f t="shared" si="121"/>
        <v>4.8719334178844971</v>
      </c>
      <c r="AB98" s="101">
        <f t="shared" si="121"/>
        <v>5.182991514139748</v>
      </c>
      <c r="AC98" s="101">
        <f t="shared" si="121"/>
        <v>4.7597854030211391</v>
      </c>
      <c r="AD98" s="101">
        <f t="shared" si="121"/>
        <v>5.1809177268507671</v>
      </c>
      <c r="AE98" s="101">
        <f t="shared" si="121"/>
        <v>5.2044596625804189</v>
      </c>
      <c r="AF98" s="101">
        <f t="shared" si="121"/>
        <v>5.3202137672915528</v>
      </c>
      <c r="AG98" s="101">
        <f t="shared" si="121"/>
        <v>5.1142180379844913</v>
      </c>
      <c r="AH98" s="101">
        <f t="shared" si="121"/>
        <v>4.9984880386954931</v>
      </c>
      <c r="AI98" s="101">
        <f t="shared" si="121"/>
        <v>5.3984730854255245</v>
      </c>
      <c r="AJ98" s="101">
        <f t="shared" si="121"/>
        <v>5.2398370083797055</v>
      </c>
      <c r="AK98" s="101">
        <f t="shared" si="121"/>
        <v>5.2871878317112175</v>
      </c>
      <c r="AL98" s="101">
        <f t="shared" si="121"/>
        <v>5.2276612369696682</v>
      </c>
      <c r="AM98" s="101">
        <f t="shared" si="121"/>
        <v>5.0090313219702702</v>
      </c>
      <c r="AN98" s="101">
        <f t="shared" si="121"/>
        <v>5.0096467566936447</v>
      </c>
      <c r="AO98" s="101">
        <f t="shared" si="121"/>
        <v>4.2201715763198679</v>
      </c>
      <c r="AP98" s="101">
        <f t="shared" si="121"/>
        <v>4.463754550704194</v>
      </c>
      <c r="AQ98" s="101">
        <f t="shared" si="121"/>
        <v>4.6627438284171623</v>
      </c>
      <c r="AR98" s="101"/>
      <c r="AS98" s="101">
        <f t="shared" ref="AS98:BH98" si="122">-(AS24-AS16)/AS63/10</f>
        <v>4.8913736388876474</v>
      </c>
      <c r="AT98" s="101">
        <f t="shared" si="122"/>
        <v>4.870754041130601</v>
      </c>
      <c r="AU98" s="101">
        <f t="shared" si="122"/>
        <v>4.0970076945067957</v>
      </c>
      <c r="AV98" s="101">
        <f t="shared" si="122"/>
        <v>4.3348223543245501</v>
      </c>
      <c r="AW98" s="101">
        <f t="shared" si="122"/>
        <v>4.5358012028998953</v>
      </c>
      <c r="AX98" s="101">
        <f t="shared" si="122"/>
        <v>4.4660423419757098</v>
      </c>
      <c r="AY98" s="101">
        <f t="shared" si="122"/>
        <v>4.6171286287634947</v>
      </c>
      <c r="AZ98" s="101">
        <f t="shared" si="122"/>
        <v>4.4318381577226145</v>
      </c>
      <c r="BA98" s="101">
        <f t="shared" si="122"/>
        <v>4.6254498873846517</v>
      </c>
      <c r="BB98" s="101">
        <f t="shared" si="122"/>
        <v>4.5337065310160778</v>
      </c>
      <c r="BC98" s="101">
        <f t="shared" si="122"/>
        <v>4.5189821295944927</v>
      </c>
      <c r="BD98" s="102">
        <f t="shared" si="122"/>
        <v>54.316407327107456</v>
      </c>
      <c r="BE98" s="102">
        <f t="shared" si="122"/>
        <v>17.942199467214003</v>
      </c>
      <c r="BF98" s="102">
        <f t="shared" si="122"/>
        <v>9.4404571941427751</v>
      </c>
      <c r="BG98" s="102">
        <f t="shared" si="122"/>
        <v>8.892271676765592</v>
      </c>
      <c r="BH98" s="101">
        <f t="shared" si="122"/>
        <v>7.3465404590414511</v>
      </c>
      <c r="BI98" s="101">
        <f t="shared" ref="BI98:BJ98" si="123">-(BI24-BI16)/BI63/10</f>
        <v>9.102555414245419</v>
      </c>
      <c r="BJ98" s="101">
        <f t="shared" si="123"/>
        <v>7.4381537882531976</v>
      </c>
      <c r="BK98" s="101">
        <f t="shared" ref="BK98:BL98" si="124">-(BK24-BK16)/BK63/10</f>
        <v>5.5755254114786066</v>
      </c>
      <c r="BL98" s="102">
        <f t="shared" si="124"/>
        <v>7.0123412846694091</v>
      </c>
      <c r="BM98" s="101">
        <f t="shared" ref="BM98" si="125">-(BM24-BM16)/BM63/10</f>
        <v>5.1965977326480424</v>
      </c>
    </row>
    <row r="100" spans="1:65">
      <c r="A100" s="29" t="s">
        <v>83</v>
      </c>
      <c r="C100" s="23"/>
      <c r="D100" s="19"/>
      <c r="E100" s="19"/>
      <c r="F100" s="19"/>
      <c r="G100" s="19"/>
      <c r="H100" s="19"/>
      <c r="I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S100" s="19"/>
      <c r="AT100" s="19"/>
      <c r="AU100" s="19"/>
      <c r="AV100" s="19"/>
      <c r="AW100" s="19"/>
      <c r="AX100" s="19"/>
      <c r="AY100" s="19"/>
      <c r="AZ100" s="19"/>
      <c r="BA100" s="19"/>
      <c r="BB100" s="19"/>
      <c r="BC100" s="19"/>
      <c r="BD100" s="20"/>
      <c r="BE100" s="20"/>
      <c r="BF100" s="20"/>
      <c r="BG100" s="20"/>
      <c r="BH100" s="19"/>
      <c r="BI100" s="19"/>
      <c r="BJ100" s="19"/>
      <c r="BK100" s="19"/>
      <c r="BL100" s="20"/>
      <c r="BM100" s="19"/>
    </row>
    <row r="101" spans="1:65" ht="14.5" customHeight="1">
      <c r="A101" s="123" t="s">
        <v>1</v>
      </c>
      <c r="B101" s="124"/>
      <c r="C101" s="17" t="s">
        <v>2</v>
      </c>
      <c r="D101" s="22" t="s">
        <v>3</v>
      </c>
      <c r="E101" s="22" t="s">
        <v>4</v>
      </c>
      <c r="F101" s="22" t="s">
        <v>5</v>
      </c>
      <c r="G101" s="22" t="s">
        <v>6</v>
      </c>
      <c r="H101" s="21" t="s">
        <v>7</v>
      </c>
      <c r="I101" s="22" t="s">
        <v>8</v>
      </c>
      <c r="J101" s="22" t="s">
        <v>9</v>
      </c>
      <c r="K101" s="22" t="s">
        <v>10</v>
      </c>
      <c r="L101" s="22" t="s">
        <v>11</v>
      </c>
      <c r="M101" s="15" t="s">
        <v>12</v>
      </c>
      <c r="N101" s="22" t="s">
        <v>13</v>
      </c>
      <c r="O101" s="22" t="s">
        <v>14</v>
      </c>
      <c r="P101" s="22" t="s">
        <v>15</v>
      </c>
      <c r="Q101" s="22" t="s">
        <v>16</v>
      </c>
      <c r="R101" s="15">
        <v>2013</v>
      </c>
      <c r="S101" s="22" t="s">
        <v>17</v>
      </c>
      <c r="T101" s="22" t="s">
        <v>18</v>
      </c>
      <c r="U101" s="22" t="s">
        <v>19</v>
      </c>
      <c r="V101" s="22" t="s">
        <v>20</v>
      </c>
      <c r="W101" s="15">
        <v>2014</v>
      </c>
      <c r="X101" s="22" t="s">
        <v>21</v>
      </c>
      <c r="Y101" s="22" t="s">
        <v>22</v>
      </c>
      <c r="Z101" s="22" t="s">
        <v>23</v>
      </c>
      <c r="AA101" s="22" t="s">
        <v>24</v>
      </c>
      <c r="AB101" s="15">
        <v>2015</v>
      </c>
      <c r="AC101" s="22" t="s">
        <v>158</v>
      </c>
      <c r="AD101" s="22" t="s">
        <v>163</v>
      </c>
      <c r="AE101" s="22" t="s">
        <v>164</v>
      </c>
      <c r="AF101" s="22" t="s">
        <v>166</v>
      </c>
      <c r="AG101" s="15">
        <v>2016</v>
      </c>
      <c r="AH101" s="22" t="s">
        <v>167</v>
      </c>
      <c r="AI101" s="22" t="s">
        <v>169</v>
      </c>
      <c r="AJ101" s="22" t="s">
        <v>171</v>
      </c>
      <c r="AK101" s="22" t="str">
        <f>$AK$7</f>
        <v>4Q17</v>
      </c>
      <c r="AL101" s="15">
        <f>$AL$7</f>
        <v>2017</v>
      </c>
      <c r="AM101" s="22" t="s">
        <v>175</v>
      </c>
      <c r="AN101" s="22" t="str">
        <f>AN61</f>
        <v>2Q18</v>
      </c>
      <c r="AO101" s="22" t="s">
        <v>177</v>
      </c>
      <c r="AP101" s="22" t="s">
        <v>178</v>
      </c>
      <c r="AQ101" s="15">
        <v>2018</v>
      </c>
      <c r="AS101" s="22" t="s">
        <v>175</v>
      </c>
      <c r="AT101" s="22" t="str">
        <f>AT61</f>
        <v>2Q18</v>
      </c>
      <c r="AU101" s="22" t="s">
        <v>177</v>
      </c>
      <c r="AV101" s="22" t="s">
        <v>178</v>
      </c>
      <c r="AW101" s="15">
        <v>2018</v>
      </c>
      <c r="AX101" s="22" t="s">
        <v>180</v>
      </c>
      <c r="AY101" s="22" t="str">
        <f>AY7</f>
        <v>2Q19</v>
      </c>
      <c r="AZ101" s="22" t="str">
        <f>AZ7</f>
        <v>3Q19</v>
      </c>
      <c r="BA101" s="22" t="str">
        <f>BA7</f>
        <v>4Q19</v>
      </c>
      <c r="BB101" s="15">
        <f>+BB$7</f>
        <v>2019</v>
      </c>
      <c r="BC101" s="22" t="str">
        <f>BC7</f>
        <v>1Q20</v>
      </c>
      <c r="BD101" s="14" t="str">
        <f>BD7</f>
        <v>2Q20</v>
      </c>
      <c r="BE101" s="14" t="str">
        <f>BE7</f>
        <v>3Q20</v>
      </c>
      <c r="BF101" s="14" t="str">
        <f>BF7</f>
        <v>4Q20</v>
      </c>
      <c r="BG101" s="13">
        <f>+BG$7</f>
        <v>2020</v>
      </c>
      <c r="BH101" s="22" t="str">
        <f>BH7</f>
        <v>1Q21</v>
      </c>
      <c r="BI101" s="22" t="str">
        <f>BI7</f>
        <v>2Q21</v>
      </c>
      <c r="BJ101" s="22" t="str">
        <f>BJ7</f>
        <v>3Q21</v>
      </c>
      <c r="BK101" s="22" t="str">
        <f>BK7</f>
        <v>4Q21</v>
      </c>
      <c r="BL101" s="13">
        <f>+BL$7</f>
        <v>2021</v>
      </c>
      <c r="BM101" s="22" t="str">
        <f>BM7</f>
        <v>1Q22</v>
      </c>
    </row>
    <row r="102" spans="1:65">
      <c r="A102" s="18" t="s">
        <v>84</v>
      </c>
      <c r="C102" s="23" t="s">
        <v>27</v>
      </c>
      <c r="D102" s="103"/>
      <c r="E102" s="103"/>
      <c r="F102" s="103"/>
      <c r="G102" s="103"/>
      <c r="H102" s="103"/>
      <c r="I102" s="103">
        <v>7688022</v>
      </c>
      <c r="J102" s="103">
        <v>19587024</v>
      </c>
      <c r="K102" s="103">
        <v>20465303</v>
      </c>
      <c r="L102" s="103">
        <v>22326339</v>
      </c>
      <c r="M102" s="103">
        <v>22326339</v>
      </c>
      <c r="N102" s="103">
        <v>20861376</v>
      </c>
      <c r="O102" s="103">
        <v>21726902</v>
      </c>
      <c r="P102" s="103">
        <v>22220335</v>
      </c>
      <c r="Q102" s="103">
        <v>22631146</v>
      </c>
      <c r="R102" s="103">
        <v>22631146</v>
      </c>
      <c r="S102" s="103">
        <v>21678858</v>
      </c>
      <c r="T102" s="103">
        <v>21687203</v>
      </c>
      <c r="U102" s="103">
        <v>20647199</v>
      </c>
      <c r="V102" s="103">
        <v>20484430</v>
      </c>
      <c r="W102" s="103">
        <v>20484430</v>
      </c>
      <c r="X102" s="103">
        <v>18889680</v>
      </c>
      <c r="Y102" s="103">
        <v>19362449</v>
      </c>
      <c r="Z102" s="103">
        <v>17975027</v>
      </c>
      <c r="AA102" s="103">
        <v>18101418</v>
      </c>
      <c r="AB102" s="103">
        <v>18101418</v>
      </c>
      <c r="AC102" s="103">
        <v>18631847</v>
      </c>
      <c r="AD102" s="103">
        <v>19046697</v>
      </c>
      <c r="AE102" s="103">
        <v>19040158</v>
      </c>
      <c r="AF102" s="103">
        <v>19198194</v>
      </c>
      <c r="AG102" s="103">
        <f t="shared" ref="AG102:AG116" si="126">AF102</f>
        <v>19198194</v>
      </c>
      <c r="AH102" s="103">
        <v>19105401</v>
      </c>
      <c r="AI102" s="103">
        <v>19167187</v>
      </c>
      <c r="AJ102" s="103">
        <v>19126054</v>
      </c>
      <c r="AK102" s="103">
        <f>AK111+AK116</f>
        <v>18797972</v>
      </c>
      <c r="AL102" s="103">
        <f t="shared" ref="AL102:AL115" si="127">AK102</f>
        <v>18797972</v>
      </c>
      <c r="AM102" s="103">
        <f>AM111+AM116</f>
        <v>18688105</v>
      </c>
      <c r="AN102" s="103">
        <f>AN111+AN116</f>
        <v>17392130</v>
      </c>
      <c r="AO102" s="103">
        <v>17200917</v>
      </c>
      <c r="AP102" s="103">
        <v>17566777</v>
      </c>
      <c r="AQ102" s="103">
        <f t="shared" ref="AQ102:AQ115" si="128">AP102</f>
        <v>17566777</v>
      </c>
      <c r="AS102" s="103"/>
      <c r="AT102" s="103"/>
      <c r="AU102" s="103"/>
      <c r="AV102" s="103">
        <f>AV111+AV116</f>
        <v>20078722</v>
      </c>
      <c r="AW102" s="103">
        <f t="shared" ref="AW102:AW115" si="129">AV102</f>
        <v>20078722</v>
      </c>
      <c r="AX102" s="103">
        <f>AX111+AX116</f>
        <v>20225507</v>
      </c>
      <c r="AY102" s="103">
        <f>AY111+AY116</f>
        <v>20329044</v>
      </c>
      <c r="AZ102" s="103">
        <f>AZ111+AZ116</f>
        <v>20294830</v>
      </c>
      <c r="BA102" s="103">
        <f>BA111+BA116</f>
        <v>21087806</v>
      </c>
      <c r="BB102" s="103">
        <f t="shared" ref="BB102:BB115" si="130">BA102</f>
        <v>21087806</v>
      </c>
      <c r="BC102" s="103">
        <v>17480497</v>
      </c>
      <c r="BD102" s="104">
        <v>15761732</v>
      </c>
      <c r="BE102" s="104">
        <v>14962890</v>
      </c>
      <c r="BF102" s="104">
        <f>BF111+BF116</f>
        <v>15650090</v>
      </c>
      <c r="BG102" s="104">
        <f t="shared" ref="BG102:BG115" si="131">BF102</f>
        <v>15650090</v>
      </c>
      <c r="BH102" s="103">
        <f t="shared" ref="BH102:BK102" si="132">BH111+BH116</f>
        <v>14881175</v>
      </c>
      <c r="BI102" s="103">
        <f t="shared" si="132"/>
        <v>14834951</v>
      </c>
      <c r="BJ102" s="103">
        <f t="shared" si="132"/>
        <v>14438217</v>
      </c>
      <c r="BK102" s="103">
        <f t="shared" si="132"/>
        <v>13312434</v>
      </c>
      <c r="BL102" s="104">
        <f t="shared" ref="BL102:BL115" si="133">BK102</f>
        <v>13312434</v>
      </c>
      <c r="BM102" s="103">
        <f t="shared" ref="BM102" si="134">BM111+BM116</f>
        <v>13959720</v>
      </c>
    </row>
    <row r="103" spans="1:65">
      <c r="B103" s="105" t="s">
        <v>85</v>
      </c>
      <c r="C103" s="23" t="s">
        <v>27</v>
      </c>
      <c r="D103" s="63"/>
      <c r="E103" s="63"/>
      <c r="F103" s="63"/>
      <c r="G103" s="63"/>
      <c r="H103" s="63"/>
      <c r="I103" s="63">
        <v>176569</v>
      </c>
      <c r="J103" s="63">
        <v>457545.5</v>
      </c>
      <c r="K103" s="63">
        <v>525079</v>
      </c>
      <c r="L103" s="63">
        <v>650263</v>
      </c>
      <c r="M103" s="63">
        <v>650263</v>
      </c>
      <c r="N103" s="63">
        <v>456710</v>
      </c>
      <c r="O103" s="63">
        <v>790929</v>
      </c>
      <c r="P103" s="63">
        <v>1024196</v>
      </c>
      <c r="Q103" s="63">
        <v>1984903</v>
      </c>
      <c r="R103" s="63">
        <v>1984903</v>
      </c>
      <c r="S103" s="63">
        <v>1161339</v>
      </c>
      <c r="T103" s="63">
        <v>1105789</v>
      </c>
      <c r="U103" s="63">
        <v>750309</v>
      </c>
      <c r="V103" s="63">
        <v>989396</v>
      </c>
      <c r="W103" s="63">
        <v>989396</v>
      </c>
      <c r="X103" s="63">
        <v>959160</v>
      </c>
      <c r="Y103" s="63">
        <v>1073971</v>
      </c>
      <c r="Z103" s="63">
        <v>1022926</v>
      </c>
      <c r="AA103" s="106">
        <v>753497</v>
      </c>
      <c r="AB103" s="106">
        <v>753497</v>
      </c>
      <c r="AC103" s="106">
        <v>768000</v>
      </c>
      <c r="AD103" s="106">
        <v>637397</v>
      </c>
      <c r="AE103" s="106">
        <v>708376</v>
      </c>
      <c r="AF103" s="106">
        <v>949327</v>
      </c>
      <c r="AG103" s="106">
        <f t="shared" si="126"/>
        <v>949327</v>
      </c>
      <c r="AH103" s="106">
        <v>853152</v>
      </c>
      <c r="AI103" s="106">
        <v>1150553</v>
      </c>
      <c r="AJ103" s="106">
        <v>939851</v>
      </c>
      <c r="AK103" s="106">
        <v>1142004</v>
      </c>
      <c r="AL103" s="106">
        <f t="shared" si="127"/>
        <v>1142004</v>
      </c>
      <c r="AM103" s="106">
        <v>814230</v>
      </c>
      <c r="AN103" s="106">
        <v>773889</v>
      </c>
      <c r="AO103" s="106">
        <v>686440</v>
      </c>
      <c r="AP103" s="106">
        <v>1081642</v>
      </c>
      <c r="AQ103" s="106">
        <f t="shared" si="128"/>
        <v>1081642</v>
      </c>
      <c r="AS103" s="106"/>
      <c r="AT103" s="106"/>
      <c r="AU103" s="106"/>
      <c r="AV103" s="106">
        <v>1081642</v>
      </c>
      <c r="AW103" s="106">
        <f t="shared" si="129"/>
        <v>1081642</v>
      </c>
      <c r="AX103" s="106">
        <v>1124326</v>
      </c>
      <c r="AY103" s="106">
        <v>1061348</v>
      </c>
      <c r="AZ103" s="106">
        <v>947442</v>
      </c>
      <c r="BA103" s="106">
        <v>1072579</v>
      </c>
      <c r="BB103" s="106">
        <f t="shared" si="130"/>
        <v>1072579</v>
      </c>
      <c r="BC103" s="106">
        <v>1510798</v>
      </c>
      <c r="BD103" s="107">
        <v>1334142</v>
      </c>
      <c r="BE103" s="107">
        <v>853468</v>
      </c>
      <c r="BF103" s="107">
        <v>1695841</v>
      </c>
      <c r="BG103" s="107">
        <f t="shared" si="131"/>
        <v>1695841</v>
      </c>
      <c r="BH103" s="106">
        <v>1330432</v>
      </c>
      <c r="BI103" s="106">
        <v>1534966</v>
      </c>
      <c r="BJ103" s="106">
        <v>930181</v>
      </c>
      <c r="BK103" s="106">
        <v>1046835</v>
      </c>
      <c r="BL103" s="107">
        <f t="shared" si="133"/>
        <v>1046835</v>
      </c>
      <c r="BM103" s="106">
        <v>1178908</v>
      </c>
    </row>
    <row r="104" spans="1:65">
      <c r="B104" s="105" t="s">
        <v>86</v>
      </c>
      <c r="C104" s="23" t="s">
        <v>27</v>
      </c>
      <c r="D104" s="63"/>
      <c r="E104" s="63"/>
      <c r="F104" s="63"/>
      <c r="G104" s="63"/>
      <c r="H104" s="63"/>
      <c r="I104" s="63">
        <v>219464</v>
      </c>
      <c r="J104" s="63">
        <v>892617</v>
      </c>
      <c r="K104" s="63">
        <v>649154</v>
      </c>
      <c r="L104" s="63">
        <v>636543</v>
      </c>
      <c r="M104" s="63">
        <v>636543</v>
      </c>
      <c r="N104" s="63">
        <v>424052</v>
      </c>
      <c r="O104" s="63">
        <v>540311</v>
      </c>
      <c r="P104" s="63">
        <v>837787</v>
      </c>
      <c r="Q104" s="63">
        <v>709944</v>
      </c>
      <c r="R104" s="63">
        <v>709944</v>
      </c>
      <c r="S104" s="63">
        <v>808619</v>
      </c>
      <c r="T104" s="63">
        <v>660058</v>
      </c>
      <c r="U104" s="63">
        <v>525717</v>
      </c>
      <c r="V104" s="63">
        <v>650401</v>
      </c>
      <c r="W104" s="63">
        <v>650401</v>
      </c>
      <c r="X104" s="63">
        <v>469354</v>
      </c>
      <c r="Y104" s="63">
        <v>567019</v>
      </c>
      <c r="Z104" s="63">
        <v>588276</v>
      </c>
      <c r="AA104" s="106">
        <v>651348</v>
      </c>
      <c r="AB104" s="106">
        <v>651348</v>
      </c>
      <c r="AC104" s="106">
        <v>604751</v>
      </c>
      <c r="AD104" s="106">
        <v>633727</v>
      </c>
      <c r="AE104" s="106">
        <v>697739</v>
      </c>
      <c r="AF104" s="106">
        <v>712828</v>
      </c>
      <c r="AG104" s="106">
        <f t="shared" si="126"/>
        <v>712828</v>
      </c>
      <c r="AH104" s="106">
        <v>652911</v>
      </c>
      <c r="AI104" s="106">
        <v>655040</v>
      </c>
      <c r="AJ104" s="106">
        <v>696754</v>
      </c>
      <c r="AK104" s="106">
        <v>559919</v>
      </c>
      <c r="AL104" s="106">
        <f t="shared" si="127"/>
        <v>559919</v>
      </c>
      <c r="AM104" s="106">
        <v>769605</v>
      </c>
      <c r="AN104" s="106">
        <v>514937</v>
      </c>
      <c r="AO104" s="106">
        <v>626723</v>
      </c>
      <c r="AP104" s="106">
        <v>383984</v>
      </c>
      <c r="AQ104" s="106">
        <f t="shared" si="128"/>
        <v>383984</v>
      </c>
      <c r="AS104" s="106"/>
      <c r="AT104" s="106"/>
      <c r="AU104" s="106"/>
      <c r="AV104" s="106">
        <v>383984</v>
      </c>
      <c r="AW104" s="106">
        <f t="shared" si="129"/>
        <v>383984</v>
      </c>
      <c r="AX104" s="106">
        <v>486401</v>
      </c>
      <c r="AY104" s="106">
        <v>396752</v>
      </c>
      <c r="AZ104" s="106">
        <v>535729</v>
      </c>
      <c r="BA104" s="106">
        <v>499504</v>
      </c>
      <c r="BB104" s="106">
        <f t="shared" si="130"/>
        <v>499504</v>
      </c>
      <c r="BC104" s="106">
        <v>263030</v>
      </c>
      <c r="BD104" s="107">
        <v>126067</v>
      </c>
      <c r="BE104" s="107">
        <v>78234</v>
      </c>
      <c r="BF104" s="107">
        <v>50250</v>
      </c>
      <c r="BG104" s="107">
        <f t="shared" si="131"/>
        <v>50250</v>
      </c>
      <c r="BH104" s="106">
        <v>57554</v>
      </c>
      <c r="BI104" s="106">
        <v>66775</v>
      </c>
      <c r="BJ104" s="106">
        <v>88181</v>
      </c>
      <c r="BK104" s="106">
        <v>101138</v>
      </c>
      <c r="BL104" s="107">
        <f t="shared" si="133"/>
        <v>101138</v>
      </c>
      <c r="BM104" s="106">
        <v>118123</v>
      </c>
    </row>
    <row r="105" spans="1:65">
      <c r="B105" s="105" t="s">
        <v>87</v>
      </c>
      <c r="C105" s="23" t="s">
        <v>27</v>
      </c>
      <c r="D105" s="63"/>
      <c r="E105" s="63"/>
      <c r="F105" s="63"/>
      <c r="G105" s="63"/>
      <c r="H105" s="63"/>
      <c r="I105" s="63">
        <v>43649</v>
      </c>
      <c r="J105" s="63">
        <v>64183</v>
      </c>
      <c r="K105" s="63">
        <v>61590</v>
      </c>
      <c r="L105" s="63">
        <v>284404</v>
      </c>
      <c r="M105" s="63">
        <v>284404</v>
      </c>
      <c r="N105" s="63">
        <v>202892</v>
      </c>
      <c r="O105" s="63">
        <v>229342</v>
      </c>
      <c r="P105" s="63">
        <v>226207</v>
      </c>
      <c r="Q105" s="63">
        <v>335617</v>
      </c>
      <c r="R105" s="63">
        <v>335617</v>
      </c>
      <c r="S105" s="63">
        <v>328740</v>
      </c>
      <c r="T105" s="63">
        <v>295591</v>
      </c>
      <c r="U105" s="63">
        <v>239045</v>
      </c>
      <c r="V105" s="63">
        <v>247871</v>
      </c>
      <c r="W105" s="63">
        <v>247871</v>
      </c>
      <c r="X105" s="63">
        <v>317211</v>
      </c>
      <c r="Y105" s="63">
        <v>355254</v>
      </c>
      <c r="Z105" s="63">
        <v>344102</v>
      </c>
      <c r="AA105" s="106">
        <v>330016</v>
      </c>
      <c r="AB105" s="106">
        <v>330016</v>
      </c>
      <c r="AC105" s="106">
        <v>275583</v>
      </c>
      <c r="AD105" s="106">
        <v>302897</v>
      </c>
      <c r="AE105" s="106">
        <v>289036</v>
      </c>
      <c r="AF105" s="106">
        <v>212242</v>
      </c>
      <c r="AG105" s="106">
        <f t="shared" si="126"/>
        <v>212242</v>
      </c>
      <c r="AH105" s="106">
        <v>237040</v>
      </c>
      <c r="AI105" s="106">
        <v>252228</v>
      </c>
      <c r="AJ105" s="106">
        <v>258665</v>
      </c>
      <c r="AK105" s="106">
        <v>221188</v>
      </c>
      <c r="AL105" s="106">
        <f t="shared" si="127"/>
        <v>221188</v>
      </c>
      <c r="AM105" s="106">
        <v>276497</v>
      </c>
      <c r="AN105" s="106">
        <v>290178</v>
      </c>
      <c r="AO105" s="106">
        <v>273598</v>
      </c>
      <c r="AP105" s="106">
        <v>320977</v>
      </c>
      <c r="AQ105" s="106">
        <f t="shared" si="128"/>
        <v>320977</v>
      </c>
      <c r="AS105" s="106"/>
      <c r="AT105" s="106"/>
      <c r="AU105" s="106"/>
      <c r="AV105" s="106">
        <v>290476</v>
      </c>
      <c r="AW105" s="106">
        <f t="shared" si="129"/>
        <v>290476</v>
      </c>
      <c r="AX105" s="106">
        <v>259085</v>
      </c>
      <c r="AY105" s="106">
        <v>281441</v>
      </c>
      <c r="AZ105" s="106">
        <v>255613</v>
      </c>
      <c r="BA105" s="106">
        <v>313449</v>
      </c>
      <c r="BB105" s="106">
        <f t="shared" si="130"/>
        <v>313449</v>
      </c>
      <c r="BC105" s="106">
        <v>247612</v>
      </c>
      <c r="BD105" s="107">
        <v>206001</v>
      </c>
      <c r="BE105" s="107">
        <v>181323</v>
      </c>
      <c r="BF105" s="107">
        <v>155892</v>
      </c>
      <c r="BG105" s="107">
        <f t="shared" si="131"/>
        <v>155892</v>
      </c>
      <c r="BH105" s="106">
        <v>127844</v>
      </c>
      <c r="BI105" s="106">
        <v>134757</v>
      </c>
      <c r="BJ105" s="106">
        <v>101299</v>
      </c>
      <c r="BK105" s="106">
        <v>108368</v>
      </c>
      <c r="BL105" s="107">
        <f t="shared" si="133"/>
        <v>108368</v>
      </c>
      <c r="BM105" s="106">
        <v>159046</v>
      </c>
    </row>
    <row r="106" spans="1:65">
      <c r="B106" s="105" t="s">
        <v>88</v>
      </c>
      <c r="C106" s="23" t="s">
        <v>27</v>
      </c>
      <c r="D106" s="63"/>
      <c r="E106" s="63"/>
      <c r="F106" s="63"/>
      <c r="G106" s="63"/>
      <c r="H106" s="63"/>
      <c r="I106" s="63">
        <v>542393</v>
      </c>
      <c r="J106" s="63">
        <v>1744483</v>
      </c>
      <c r="K106" s="63">
        <v>1778491</v>
      </c>
      <c r="L106" s="63">
        <v>1417531</v>
      </c>
      <c r="M106" s="63">
        <v>1417531</v>
      </c>
      <c r="N106" s="63">
        <v>1541432</v>
      </c>
      <c r="O106" s="63">
        <v>1708613</v>
      </c>
      <c r="P106" s="63">
        <v>1748112</v>
      </c>
      <c r="Q106" s="63">
        <v>1633094</v>
      </c>
      <c r="R106" s="63">
        <v>1633094</v>
      </c>
      <c r="S106" s="63">
        <v>1550482</v>
      </c>
      <c r="T106" s="63">
        <v>1467427</v>
      </c>
      <c r="U106" s="63">
        <v>1712607</v>
      </c>
      <c r="V106" s="63">
        <v>1378837</v>
      </c>
      <c r="W106" s="63">
        <v>1378837</v>
      </c>
      <c r="X106" s="63">
        <v>1016988</v>
      </c>
      <c r="Y106" s="63">
        <v>1149687</v>
      </c>
      <c r="Z106" s="63">
        <v>976144</v>
      </c>
      <c r="AA106" s="106">
        <v>796974</v>
      </c>
      <c r="AB106" s="106">
        <v>796974</v>
      </c>
      <c r="AC106" s="106">
        <v>815150</v>
      </c>
      <c r="AD106" s="106">
        <v>870274</v>
      </c>
      <c r="AE106" s="106">
        <v>916124</v>
      </c>
      <c r="AF106" s="106">
        <v>1107889</v>
      </c>
      <c r="AG106" s="106">
        <f t="shared" si="126"/>
        <v>1107889</v>
      </c>
      <c r="AH106" s="106">
        <v>1092090</v>
      </c>
      <c r="AI106" s="106">
        <v>1209183</v>
      </c>
      <c r="AJ106" s="106">
        <v>1209487</v>
      </c>
      <c r="AK106" s="106">
        <v>1214050</v>
      </c>
      <c r="AL106" s="106">
        <f t="shared" si="127"/>
        <v>1214050</v>
      </c>
      <c r="AM106" s="106">
        <v>1291933</v>
      </c>
      <c r="AN106" s="106">
        <v>1187476</v>
      </c>
      <c r="AO106" s="106">
        <v>1079096</v>
      </c>
      <c r="AP106" s="106">
        <v>1162582</v>
      </c>
      <c r="AQ106" s="106">
        <f t="shared" si="128"/>
        <v>1162582</v>
      </c>
      <c r="AS106" s="106"/>
      <c r="AT106" s="106"/>
      <c r="AU106" s="106"/>
      <c r="AV106" s="106">
        <v>1162582</v>
      </c>
      <c r="AW106" s="106">
        <f t="shared" si="129"/>
        <v>1162582</v>
      </c>
      <c r="AX106" s="106">
        <v>1125376</v>
      </c>
      <c r="AY106" s="106">
        <v>1208917</v>
      </c>
      <c r="AZ106" s="106">
        <v>1381583</v>
      </c>
      <c r="BA106" s="106">
        <v>1244348</v>
      </c>
      <c r="BB106" s="106">
        <f t="shared" si="130"/>
        <v>1244348</v>
      </c>
      <c r="BC106" s="106">
        <v>579912</v>
      </c>
      <c r="BD106" s="107">
        <v>463609</v>
      </c>
      <c r="BE106" s="107">
        <v>433993</v>
      </c>
      <c r="BF106" s="107">
        <v>599381</v>
      </c>
      <c r="BG106" s="107">
        <f t="shared" si="131"/>
        <v>599381</v>
      </c>
      <c r="BH106" s="106">
        <v>459411</v>
      </c>
      <c r="BI106" s="106">
        <v>603382</v>
      </c>
      <c r="BJ106" s="106">
        <v>721638</v>
      </c>
      <c r="BK106" s="106">
        <v>902672</v>
      </c>
      <c r="BL106" s="107">
        <f t="shared" si="133"/>
        <v>902672</v>
      </c>
      <c r="BM106" s="106">
        <v>1020882</v>
      </c>
    </row>
    <row r="107" spans="1:65">
      <c r="B107" s="105" t="s">
        <v>89</v>
      </c>
      <c r="C107" s="23" t="s">
        <v>27</v>
      </c>
      <c r="D107" s="63"/>
      <c r="E107" s="63"/>
      <c r="F107" s="63"/>
      <c r="G107" s="63"/>
      <c r="H107" s="63"/>
      <c r="I107" s="63">
        <v>851</v>
      </c>
      <c r="J107" s="63">
        <v>648</v>
      </c>
      <c r="K107" s="63">
        <v>706</v>
      </c>
      <c r="L107" s="63">
        <v>15187</v>
      </c>
      <c r="M107" s="63">
        <v>15187</v>
      </c>
      <c r="N107" s="63">
        <v>1133</v>
      </c>
      <c r="O107" s="63">
        <v>1294</v>
      </c>
      <c r="P107" s="63">
        <v>671</v>
      </c>
      <c r="Q107" s="63">
        <v>628</v>
      </c>
      <c r="R107" s="63">
        <v>628</v>
      </c>
      <c r="S107" s="63">
        <v>302</v>
      </c>
      <c r="T107" s="63">
        <v>397</v>
      </c>
      <c r="U107" s="63">
        <v>385</v>
      </c>
      <c r="V107" s="63">
        <v>308</v>
      </c>
      <c r="W107" s="63">
        <v>308</v>
      </c>
      <c r="X107" s="63">
        <v>313</v>
      </c>
      <c r="Y107" s="63">
        <v>221</v>
      </c>
      <c r="Z107" s="63">
        <v>392</v>
      </c>
      <c r="AA107" s="106">
        <v>183</v>
      </c>
      <c r="AB107" s="106">
        <v>183</v>
      </c>
      <c r="AC107" s="106">
        <v>228</v>
      </c>
      <c r="AD107" s="106">
        <v>353</v>
      </c>
      <c r="AE107" s="106">
        <v>498</v>
      </c>
      <c r="AF107" s="106">
        <v>554</v>
      </c>
      <c r="AG107" s="106">
        <f t="shared" si="126"/>
        <v>554</v>
      </c>
      <c r="AH107" s="106">
        <v>668</v>
      </c>
      <c r="AI107" s="106">
        <v>600</v>
      </c>
      <c r="AJ107" s="106">
        <v>1117</v>
      </c>
      <c r="AK107" s="106">
        <v>2582</v>
      </c>
      <c r="AL107" s="106">
        <f t="shared" si="127"/>
        <v>2582</v>
      </c>
      <c r="AM107" s="106">
        <v>2284</v>
      </c>
      <c r="AN107" s="106">
        <v>1535</v>
      </c>
      <c r="AO107" s="106">
        <v>2132</v>
      </c>
      <c r="AP107" s="106">
        <v>2931</v>
      </c>
      <c r="AQ107" s="106">
        <f t="shared" si="128"/>
        <v>2931</v>
      </c>
      <c r="AS107" s="106"/>
      <c r="AT107" s="106"/>
      <c r="AU107" s="106"/>
      <c r="AV107" s="106">
        <v>2931</v>
      </c>
      <c r="AW107" s="106">
        <f t="shared" si="129"/>
        <v>2931</v>
      </c>
      <c r="AX107" s="106">
        <v>6549</v>
      </c>
      <c r="AY107" s="106">
        <v>6849</v>
      </c>
      <c r="AZ107" s="106">
        <v>12925</v>
      </c>
      <c r="BA107" s="106">
        <v>19645</v>
      </c>
      <c r="BB107" s="106">
        <f t="shared" si="130"/>
        <v>19645</v>
      </c>
      <c r="BC107" s="106">
        <v>20975</v>
      </c>
      <c r="BD107" s="107">
        <v>21691</v>
      </c>
      <c r="BE107" s="107">
        <v>581</v>
      </c>
      <c r="BF107" s="107">
        <v>158</v>
      </c>
      <c r="BG107" s="107">
        <f t="shared" si="131"/>
        <v>158</v>
      </c>
      <c r="BH107" s="106">
        <v>1474</v>
      </c>
      <c r="BI107" s="106">
        <v>609</v>
      </c>
      <c r="BJ107" s="106">
        <v>1330</v>
      </c>
      <c r="BK107" s="106">
        <v>724</v>
      </c>
      <c r="BL107" s="107">
        <f t="shared" si="133"/>
        <v>724</v>
      </c>
      <c r="BM107" s="106">
        <v>1666</v>
      </c>
    </row>
    <row r="108" spans="1:65">
      <c r="B108" s="105" t="s">
        <v>90</v>
      </c>
      <c r="C108" s="23" t="s">
        <v>27</v>
      </c>
      <c r="D108" s="63"/>
      <c r="E108" s="63"/>
      <c r="F108" s="63"/>
      <c r="G108" s="63"/>
      <c r="H108" s="63"/>
      <c r="I108" s="63">
        <v>85607</v>
      </c>
      <c r="J108" s="63">
        <v>147556</v>
      </c>
      <c r="K108" s="63">
        <v>171206</v>
      </c>
      <c r="L108" s="63">
        <v>176818</v>
      </c>
      <c r="M108" s="63">
        <v>176818</v>
      </c>
      <c r="N108" s="63">
        <v>203213</v>
      </c>
      <c r="O108" s="63">
        <v>207066</v>
      </c>
      <c r="P108" s="63">
        <v>232361</v>
      </c>
      <c r="Q108" s="63">
        <v>231028</v>
      </c>
      <c r="R108" s="63">
        <v>231028</v>
      </c>
      <c r="S108" s="63">
        <v>243760</v>
      </c>
      <c r="T108" s="63">
        <v>253931</v>
      </c>
      <c r="U108" s="63">
        <v>264536</v>
      </c>
      <c r="V108" s="63">
        <v>266039</v>
      </c>
      <c r="W108" s="63">
        <v>266039</v>
      </c>
      <c r="X108" s="63">
        <v>235494</v>
      </c>
      <c r="Y108" s="63">
        <v>231801</v>
      </c>
      <c r="Z108" s="63">
        <v>203512</v>
      </c>
      <c r="AA108" s="106">
        <v>224908</v>
      </c>
      <c r="AB108" s="106">
        <v>224908</v>
      </c>
      <c r="AC108" s="106">
        <v>229522</v>
      </c>
      <c r="AD108" s="106">
        <v>228436</v>
      </c>
      <c r="AE108" s="106">
        <v>222814</v>
      </c>
      <c r="AF108" s="106">
        <v>241363</v>
      </c>
      <c r="AG108" s="106">
        <f t="shared" si="126"/>
        <v>241363</v>
      </c>
      <c r="AH108" s="106">
        <v>235311</v>
      </c>
      <c r="AI108" s="106">
        <v>233691</v>
      </c>
      <c r="AJ108" s="106">
        <v>243457</v>
      </c>
      <c r="AK108" s="106">
        <v>236666</v>
      </c>
      <c r="AL108" s="106">
        <f t="shared" si="127"/>
        <v>236666</v>
      </c>
      <c r="AM108" s="106">
        <v>267329</v>
      </c>
      <c r="AN108" s="106">
        <v>247625</v>
      </c>
      <c r="AO108" s="106">
        <v>267710</v>
      </c>
      <c r="AP108" s="106">
        <v>279344</v>
      </c>
      <c r="AQ108" s="106">
        <f t="shared" si="128"/>
        <v>279344</v>
      </c>
      <c r="AS108" s="106"/>
      <c r="AT108" s="106"/>
      <c r="AU108" s="106"/>
      <c r="AV108" s="106">
        <v>279344</v>
      </c>
      <c r="AW108" s="106">
        <f t="shared" si="129"/>
        <v>279344</v>
      </c>
      <c r="AX108" s="106">
        <v>301659</v>
      </c>
      <c r="AY108" s="106">
        <v>335913</v>
      </c>
      <c r="AZ108" s="106">
        <v>368013</v>
      </c>
      <c r="BA108" s="106">
        <v>354232</v>
      </c>
      <c r="BB108" s="106">
        <f t="shared" si="130"/>
        <v>354232</v>
      </c>
      <c r="BC108" s="106">
        <v>360428</v>
      </c>
      <c r="BD108" s="107">
        <v>356933</v>
      </c>
      <c r="BE108" s="107">
        <v>313930</v>
      </c>
      <c r="BF108" s="107">
        <v>323574</v>
      </c>
      <c r="BG108" s="107">
        <f t="shared" si="131"/>
        <v>323574</v>
      </c>
      <c r="BH108" s="106">
        <v>297409</v>
      </c>
      <c r="BI108" s="106">
        <v>294841</v>
      </c>
      <c r="BJ108" s="106">
        <v>274458</v>
      </c>
      <c r="BK108" s="106">
        <v>287337</v>
      </c>
      <c r="BL108" s="107">
        <f t="shared" si="133"/>
        <v>287337</v>
      </c>
      <c r="BM108" s="106">
        <v>338246</v>
      </c>
    </row>
    <row r="109" spans="1:65">
      <c r="B109" s="105" t="s">
        <v>91</v>
      </c>
      <c r="C109" s="23" t="s">
        <v>27</v>
      </c>
      <c r="D109" s="63"/>
      <c r="E109" s="63"/>
      <c r="F109" s="63"/>
      <c r="G109" s="63"/>
      <c r="H109" s="63"/>
      <c r="I109" s="63">
        <v>113982</v>
      </c>
      <c r="J109" s="63">
        <v>270783</v>
      </c>
      <c r="K109" s="63">
        <v>267823</v>
      </c>
      <c r="L109" s="63">
        <v>95785</v>
      </c>
      <c r="M109" s="63">
        <v>95785</v>
      </c>
      <c r="N109" s="63">
        <v>265486</v>
      </c>
      <c r="O109" s="63">
        <v>233635</v>
      </c>
      <c r="P109" s="63">
        <v>211455</v>
      </c>
      <c r="Q109" s="63">
        <v>81890</v>
      </c>
      <c r="R109" s="63">
        <v>81890</v>
      </c>
      <c r="S109" s="63">
        <v>104014</v>
      </c>
      <c r="T109" s="63">
        <v>101372</v>
      </c>
      <c r="U109" s="63">
        <v>100880</v>
      </c>
      <c r="V109" s="63">
        <v>100708</v>
      </c>
      <c r="W109" s="63">
        <v>100708</v>
      </c>
      <c r="X109" s="63">
        <v>74063</v>
      </c>
      <c r="Y109" s="63">
        <v>75715</v>
      </c>
      <c r="Z109" s="63">
        <v>71469</v>
      </c>
      <c r="AA109" s="106">
        <v>64015</v>
      </c>
      <c r="AB109" s="106">
        <v>64015</v>
      </c>
      <c r="AC109" s="106">
        <v>66850</v>
      </c>
      <c r="AD109" s="106">
        <v>80219</v>
      </c>
      <c r="AE109" s="106">
        <v>74572</v>
      </c>
      <c r="AF109" s="106">
        <v>65377</v>
      </c>
      <c r="AG109" s="106">
        <f t="shared" si="126"/>
        <v>65377</v>
      </c>
      <c r="AH109" s="106">
        <v>85755</v>
      </c>
      <c r="AI109" s="106">
        <v>92776</v>
      </c>
      <c r="AJ109" s="106">
        <v>85154</v>
      </c>
      <c r="AK109" s="106">
        <v>77987</v>
      </c>
      <c r="AL109" s="106">
        <f t="shared" si="127"/>
        <v>77987</v>
      </c>
      <c r="AM109" s="106">
        <v>82433</v>
      </c>
      <c r="AN109" s="106">
        <v>103176</v>
      </c>
      <c r="AO109" s="106">
        <v>81805</v>
      </c>
      <c r="AP109" s="106">
        <v>69134</v>
      </c>
      <c r="AQ109" s="106">
        <f t="shared" si="128"/>
        <v>69134</v>
      </c>
      <c r="AS109" s="106"/>
      <c r="AT109" s="106"/>
      <c r="AU109" s="106"/>
      <c r="AV109" s="106">
        <v>69134</v>
      </c>
      <c r="AW109" s="106">
        <f t="shared" si="129"/>
        <v>69134</v>
      </c>
      <c r="AX109" s="106">
        <v>64013</v>
      </c>
      <c r="AY109" s="106">
        <v>77421</v>
      </c>
      <c r="AZ109" s="106">
        <v>53365</v>
      </c>
      <c r="BA109" s="106">
        <v>29321</v>
      </c>
      <c r="BB109" s="106">
        <f t="shared" si="130"/>
        <v>29321</v>
      </c>
      <c r="BC109" s="106">
        <v>58704</v>
      </c>
      <c r="BD109" s="107">
        <v>61667</v>
      </c>
      <c r="BE109" s="107">
        <v>55584</v>
      </c>
      <c r="BF109" s="107">
        <v>42320</v>
      </c>
      <c r="BG109" s="107">
        <f t="shared" si="131"/>
        <v>42320</v>
      </c>
      <c r="BH109" s="106">
        <v>36863</v>
      </c>
      <c r="BI109" s="106">
        <v>42169</v>
      </c>
      <c r="BJ109" s="106">
        <v>40601</v>
      </c>
      <c r="BK109" s="106">
        <v>41264</v>
      </c>
      <c r="BL109" s="107">
        <f t="shared" si="133"/>
        <v>41264</v>
      </c>
      <c r="BM109" s="106">
        <v>51711</v>
      </c>
    </row>
    <row r="110" spans="1:65">
      <c r="B110" s="105" t="s">
        <v>92</v>
      </c>
      <c r="C110" s="23" t="s">
        <v>27</v>
      </c>
      <c r="D110" s="63"/>
      <c r="E110" s="63"/>
      <c r="F110" s="63"/>
      <c r="G110" s="63"/>
      <c r="H110" s="63"/>
      <c r="I110" s="63">
        <v>9729</v>
      </c>
      <c r="J110" s="63">
        <v>33509.5</v>
      </c>
      <c r="K110" s="63">
        <v>12469</v>
      </c>
      <c r="L110" s="63">
        <v>47655</v>
      </c>
      <c r="M110" s="63">
        <v>47655</v>
      </c>
      <c r="N110" s="63">
        <v>11986</v>
      </c>
      <c r="O110" s="63">
        <v>10894</v>
      </c>
      <c r="P110" s="63">
        <v>11125</v>
      </c>
      <c r="Q110" s="63">
        <v>2445</v>
      </c>
      <c r="R110" s="63">
        <v>2445</v>
      </c>
      <c r="S110" s="63">
        <v>2237</v>
      </c>
      <c r="T110" s="63">
        <v>2542</v>
      </c>
      <c r="U110" s="63">
        <v>1098</v>
      </c>
      <c r="V110" s="63">
        <v>1064</v>
      </c>
      <c r="W110" s="63">
        <v>1064</v>
      </c>
      <c r="X110" s="63">
        <v>994</v>
      </c>
      <c r="Y110" s="63">
        <v>1001</v>
      </c>
      <c r="Z110" s="63">
        <v>929</v>
      </c>
      <c r="AA110" s="106">
        <v>1960</v>
      </c>
      <c r="AB110" s="106">
        <v>1960</v>
      </c>
      <c r="AC110" s="106">
        <v>2007</v>
      </c>
      <c r="AD110" s="106">
        <v>87809</v>
      </c>
      <c r="AE110" s="106">
        <v>40786</v>
      </c>
      <c r="AF110" s="106">
        <v>337195</v>
      </c>
      <c r="AG110" s="106">
        <f t="shared" si="126"/>
        <v>337195</v>
      </c>
      <c r="AH110" s="106">
        <v>350055</v>
      </c>
      <c r="AI110" s="106">
        <v>311104</v>
      </c>
      <c r="AJ110" s="106">
        <v>328872</v>
      </c>
      <c r="AK110" s="106">
        <v>291103</v>
      </c>
      <c r="AL110" s="106">
        <f t="shared" si="127"/>
        <v>291103</v>
      </c>
      <c r="AM110" s="106">
        <v>140586</v>
      </c>
      <c r="AN110" s="106">
        <v>28475</v>
      </c>
      <c r="AO110" s="106">
        <v>33791</v>
      </c>
      <c r="AP110" s="106">
        <v>5768</v>
      </c>
      <c r="AQ110" s="106">
        <f t="shared" si="128"/>
        <v>5768</v>
      </c>
      <c r="AS110" s="106"/>
      <c r="AT110" s="106"/>
      <c r="AU110" s="106"/>
      <c r="AV110" s="106">
        <v>5768</v>
      </c>
      <c r="AW110" s="106">
        <f t="shared" si="129"/>
        <v>5768</v>
      </c>
      <c r="AX110" s="106">
        <v>2006</v>
      </c>
      <c r="AY110" s="106">
        <v>51407</v>
      </c>
      <c r="AZ110" s="106">
        <v>363413</v>
      </c>
      <c r="BA110" s="106">
        <v>485150</v>
      </c>
      <c r="BB110" s="106">
        <f t="shared" si="130"/>
        <v>485150</v>
      </c>
      <c r="BC110" s="106">
        <v>465642</v>
      </c>
      <c r="BD110" s="107">
        <v>1648</v>
      </c>
      <c r="BE110" s="107">
        <v>1099</v>
      </c>
      <c r="BF110" s="107">
        <v>276122</v>
      </c>
      <c r="BG110" s="107">
        <f t="shared" si="131"/>
        <v>276122</v>
      </c>
      <c r="BH110" s="106">
        <v>230357</v>
      </c>
      <c r="BI110" s="106">
        <v>230377</v>
      </c>
      <c r="BJ110" s="106">
        <v>222780</v>
      </c>
      <c r="BK110" s="106">
        <v>146792</v>
      </c>
      <c r="BL110" s="107">
        <f t="shared" si="133"/>
        <v>146792</v>
      </c>
      <c r="BM110" s="106">
        <v>149334</v>
      </c>
    </row>
    <row r="111" spans="1:65">
      <c r="B111" s="18" t="s">
        <v>93</v>
      </c>
      <c r="C111" s="23" t="s">
        <v>27</v>
      </c>
      <c r="D111" s="108"/>
      <c r="E111" s="108"/>
      <c r="F111" s="108"/>
      <c r="G111" s="108"/>
      <c r="H111" s="108"/>
      <c r="I111" s="108">
        <v>1192244</v>
      </c>
      <c r="J111" s="108">
        <v>3611325</v>
      </c>
      <c r="K111" s="108">
        <v>3466518</v>
      </c>
      <c r="L111" s="108">
        <v>3324186</v>
      </c>
      <c r="M111" s="108">
        <v>3324186</v>
      </c>
      <c r="N111" s="108">
        <v>3106904</v>
      </c>
      <c r="O111" s="108">
        <v>3722084</v>
      </c>
      <c r="P111" s="108">
        <v>4291914</v>
      </c>
      <c r="Q111" s="108">
        <v>4979549</v>
      </c>
      <c r="R111" s="108">
        <v>4979549</v>
      </c>
      <c r="S111" s="108">
        <v>4199493</v>
      </c>
      <c r="T111" s="108">
        <v>3887107</v>
      </c>
      <c r="U111" s="108">
        <v>3594577</v>
      </c>
      <c r="V111" s="108">
        <v>3634624</v>
      </c>
      <c r="W111" s="108">
        <v>3634624</v>
      </c>
      <c r="X111" s="108">
        <v>3073577</v>
      </c>
      <c r="Y111" s="108">
        <v>3454669</v>
      </c>
      <c r="Z111" s="108">
        <v>3207750</v>
      </c>
      <c r="AA111" s="108">
        <v>2822901</v>
      </c>
      <c r="AB111" s="108">
        <v>2822901</v>
      </c>
      <c r="AC111" s="108">
        <v>2762091</v>
      </c>
      <c r="AD111" s="108">
        <v>2841112</v>
      </c>
      <c r="AE111" s="108">
        <v>2949945</v>
      </c>
      <c r="AF111" s="108">
        <v>3626775</v>
      </c>
      <c r="AG111" s="108">
        <f t="shared" si="126"/>
        <v>3626775</v>
      </c>
      <c r="AH111" s="108">
        <v>3506982</v>
      </c>
      <c r="AI111" s="108">
        <v>3905175</v>
      </c>
      <c r="AJ111" s="108">
        <v>3763357</v>
      </c>
      <c r="AK111" s="108">
        <f>SUM(AK103:AK110)</f>
        <v>3745499</v>
      </c>
      <c r="AL111" s="108">
        <f t="shared" si="127"/>
        <v>3745499</v>
      </c>
      <c r="AM111" s="108">
        <f>SUM(AM103:AM110)</f>
        <v>3644897</v>
      </c>
      <c r="AN111" s="108">
        <f>SUM(AN103:AN110)</f>
        <v>3147291</v>
      </c>
      <c r="AO111" s="108">
        <f>SUM(AO103:AO110)</f>
        <v>3051295</v>
      </c>
      <c r="AP111" s="108">
        <v>3306362</v>
      </c>
      <c r="AQ111" s="108">
        <f t="shared" si="128"/>
        <v>3306362</v>
      </c>
      <c r="AS111" s="108"/>
      <c r="AT111" s="108"/>
      <c r="AU111" s="108"/>
      <c r="AV111" s="108">
        <f>SUM(AV103:AV110)</f>
        <v>3275861</v>
      </c>
      <c r="AW111" s="108">
        <f t="shared" si="129"/>
        <v>3275861</v>
      </c>
      <c r="AX111" s="108">
        <f>SUM(AX103:AX110)</f>
        <v>3369415</v>
      </c>
      <c r="AY111" s="108">
        <f>SUM(AY103:AY110)</f>
        <v>3420048</v>
      </c>
      <c r="AZ111" s="108">
        <f>SUM(AZ103:AZ110)</f>
        <v>3918083</v>
      </c>
      <c r="BA111" s="108">
        <f>SUM(BA103:BA110)</f>
        <v>4018228</v>
      </c>
      <c r="BB111" s="108">
        <f t="shared" si="130"/>
        <v>4018228</v>
      </c>
      <c r="BC111" s="108">
        <v>3507101</v>
      </c>
      <c r="BD111" s="109">
        <v>2571758</v>
      </c>
      <c r="BE111" s="109">
        <f>+SUM(BE103:BE110)</f>
        <v>1918212</v>
      </c>
      <c r="BF111" s="109">
        <f>SUM(BF103:BF110)</f>
        <v>3143538</v>
      </c>
      <c r="BG111" s="109">
        <f t="shared" si="131"/>
        <v>3143538</v>
      </c>
      <c r="BH111" s="108">
        <f t="shared" ref="BH111:BK111" si="135">SUM(BH103:BH110)</f>
        <v>2541344</v>
      </c>
      <c r="BI111" s="108">
        <f t="shared" si="135"/>
        <v>2907876</v>
      </c>
      <c r="BJ111" s="108">
        <f t="shared" si="135"/>
        <v>2380468</v>
      </c>
      <c r="BK111" s="108">
        <f t="shared" si="135"/>
        <v>2635130</v>
      </c>
      <c r="BL111" s="109">
        <f t="shared" si="133"/>
        <v>2635130</v>
      </c>
      <c r="BM111" s="108">
        <f t="shared" ref="BM111" si="136">SUM(BM103:BM110)</f>
        <v>3017916</v>
      </c>
    </row>
    <row r="112" spans="1:65">
      <c r="B112" s="105" t="s">
        <v>94</v>
      </c>
      <c r="C112" s="23" t="s">
        <v>27</v>
      </c>
      <c r="D112" s="63"/>
      <c r="E112" s="63"/>
      <c r="F112" s="63"/>
      <c r="G112" s="63"/>
      <c r="H112" s="63"/>
      <c r="I112" s="63">
        <v>6089697</v>
      </c>
      <c r="J112" s="63">
        <v>11151929</v>
      </c>
      <c r="K112" s="63">
        <v>11930157</v>
      </c>
      <c r="L112" s="63">
        <v>11807076</v>
      </c>
      <c r="M112" s="63">
        <v>11807076</v>
      </c>
      <c r="N112" s="63">
        <v>12000489</v>
      </c>
      <c r="O112" s="63">
        <v>11219919</v>
      </c>
      <c r="P112" s="63">
        <v>11242447</v>
      </c>
      <c r="Q112" s="63">
        <v>10982786</v>
      </c>
      <c r="R112" s="63">
        <v>10982786</v>
      </c>
      <c r="S112" s="63">
        <v>10512372</v>
      </c>
      <c r="T112" s="63">
        <v>10675270</v>
      </c>
      <c r="U112" s="63">
        <v>10606011</v>
      </c>
      <c r="V112" s="63">
        <v>10773076</v>
      </c>
      <c r="W112" s="63">
        <v>10773076</v>
      </c>
      <c r="X112" s="63">
        <v>10637808</v>
      </c>
      <c r="Y112" s="63">
        <v>10676356</v>
      </c>
      <c r="Z112" s="63">
        <v>10558010</v>
      </c>
      <c r="AA112" s="106">
        <v>10938657</v>
      </c>
      <c r="AB112" s="106">
        <v>10938657</v>
      </c>
      <c r="AC112" s="106">
        <v>11116714</v>
      </c>
      <c r="AD112" s="106">
        <v>10997106</v>
      </c>
      <c r="AE112" s="106">
        <v>10899582</v>
      </c>
      <c r="AF112" s="106">
        <v>10498149</v>
      </c>
      <c r="AG112" s="106">
        <f t="shared" si="126"/>
        <v>10498149</v>
      </c>
      <c r="AH112" s="106">
        <v>10386506</v>
      </c>
      <c r="AI112" s="106">
        <v>10283856</v>
      </c>
      <c r="AJ112" s="106">
        <v>10179960</v>
      </c>
      <c r="AK112" s="106">
        <v>10065335</v>
      </c>
      <c r="AL112" s="106">
        <f t="shared" si="127"/>
        <v>10065335</v>
      </c>
      <c r="AM112" s="106">
        <v>10055224</v>
      </c>
      <c r="AN112" s="106">
        <v>9887245</v>
      </c>
      <c r="AO112" s="106">
        <v>9902049</v>
      </c>
      <c r="AP112" s="106">
        <v>9953365</v>
      </c>
      <c r="AQ112" s="106">
        <f t="shared" si="128"/>
        <v>9953365</v>
      </c>
      <c r="AS112" s="106"/>
      <c r="AT112" s="106"/>
      <c r="AU112" s="106"/>
      <c r="AV112" s="106">
        <v>12501809</v>
      </c>
      <c r="AW112" s="106">
        <f t="shared" si="129"/>
        <v>12501809</v>
      </c>
      <c r="AX112" s="106">
        <v>12565500</v>
      </c>
      <c r="AY112" s="106">
        <v>12580143</v>
      </c>
      <c r="AZ112" s="106">
        <v>12359187</v>
      </c>
      <c r="BA112" s="106">
        <v>12919618</v>
      </c>
      <c r="BB112" s="106">
        <f t="shared" si="130"/>
        <v>12919618</v>
      </c>
      <c r="BC112" s="106">
        <v>12599273</v>
      </c>
      <c r="BD112" s="107">
        <v>11826849</v>
      </c>
      <c r="BE112" s="107">
        <v>11594725</v>
      </c>
      <c r="BF112" s="107">
        <v>10730269</v>
      </c>
      <c r="BG112" s="107">
        <f t="shared" si="131"/>
        <v>10730269</v>
      </c>
      <c r="BH112" s="106">
        <v>10423473</v>
      </c>
      <c r="BI112" s="106">
        <v>9539855</v>
      </c>
      <c r="BJ112" s="106">
        <v>9618914</v>
      </c>
      <c r="BK112" s="106">
        <v>9489867</v>
      </c>
      <c r="BL112" s="107">
        <f t="shared" si="133"/>
        <v>9489867</v>
      </c>
      <c r="BM112" s="106">
        <v>9576603</v>
      </c>
    </row>
    <row r="113" spans="1:65">
      <c r="B113" s="105" t="s">
        <v>95</v>
      </c>
      <c r="C113" s="23" t="s">
        <v>27</v>
      </c>
      <c r="D113" s="63"/>
      <c r="E113" s="63"/>
      <c r="F113" s="63"/>
      <c r="G113" s="63"/>
      <c r="H113" s="63"/>
      <c r="I113" s="63">
        <v>172178</v>
      </c>
      <c r="J113" s="63">
        <v>2229299</v>
      </c>
      <c r="K113" s="63">
        <v>2344616</v>
      </c>
      <c r="L113" s="63">
        <v>4213160</v>
      </c>
      <c r="M113" s="63">
        <v>4213160</v>
      </c>
      <c r="N113" s="63">
        <v>3264062</v>
      </c>
      <c r="O113" s="63">
        <v>3890181</v>
      </c>
      <c r="P113" s="63">
        <v>3867188</v>
      </c>
      <c r="Q113" s="63">
        <v>3727605</v>
      </c>
      <c r="R113" s="63">
        <v>3727605</v>
      </c>
      <c r="S113" s="63">
        <v>3850693</v>
      </c>
      <c r="T113" s="63">
        <v>3956638</v>
      </c>
      <c r="U113" s="63">
        <v>3565196</v>
      </c>
      <c r="V113" s="63">
        <v>3313401</v>
      </c>
      <c r="W113" s="63">
        <v>3313401</v>
      </c>
      <c r="X113" s="63">
        <v>2762163</v>
      </c>
      <c r="Y113" s="63">
        <v>2850897</v>
      </c>
      <c r="Z113" s="63">
        <v>2244869</v>
      </c>
      <c r="AA113" s="106">
        <v>2280575</v>
      </c>
      <c r="AB113" s="106">
        <v>2280575</v>
      </c>
      <c r="AC113" s="106">
        <v>2493114</v>
      </c>
      <c r="AD113" s="106">
        <v>2752135</v>
      </c>
      <c r="AE113" s="106">
        <v>2723629</v>
      </c>
      <c r="AF113" s="106">
        <v>2710382</v>
      </c>
      <c r="AG113" s="106">
        <f t="shared" si="126"/>
        <v>2710382</v>
      </c>
      <c r="AH113" s="106">
        <v>2787022</v>
      </c>
      <c r="AI113" s="106">
        <v>2671247</v>
      </c>
      <c r="AJ113" s="106">
        <v>2786047</v>
      </c>
      <c r="AK113" s="106">
        <v>2672550</v>
      </c>
      <c r="AL113" s="106">
        <f t="shared" si="127"/>
        <v>2672550</v>
      </c>
      <c r="AM113" s="106">
        <v>2665212</v>
      </c>
      <c r="AN113" s="106">
        <v>2310528</v>
      </c>
      <c r="AO113" s="106">
        <v>2229514</v>
      </c>
      <c r="AP113" s="106">
        <v>2294072</v>
      </c>
      <c r="AQ113" s="106">
        <f t="shared" si="128"/>
        <v>2294072</v>
      </c>
      <c r="AS113" s="106"/>
      <c r="AT113" s="106"/>
      <c r="AU113" s="106"/>
      <c r="AV113" s="106">
        <v>2294072</v>
      </c>
      <c r="AW113" s="106">
        <f t="shared" si="129"/>
        <v>2294072</v>
      </c>
      <c r="AX113" s="106">
        <v>2283269</v>
      </c>
      <c r="AY113" s="106">
        <v>2319106</v>
      </c>
      <c r="AZ113" s="106">
        <v>2139315</v>
      </c>
      <c r="BA113" s="106">
        <v>2209576</v>
      </c>
      <c r="BB113" s="106">
        <f t="shared" si="130"/>
        <v>2209576</v>
      </c>
      <c r="BC113" s="106">
        <v>0</v>
      </c>
      <c r="BD113" s="107">
        <v>0</v>
      </c>
      <c r="BE113" s="107">
        <v>0</v>
      </c>
      <c r="BF113" s="107">
        <v>0</v>
      </c>
      <c r="BG113" s="107">
        <f t="shared" si="131"/>
        <v>0</v>
      </c>
      <c r="BH113" s="106">
        <v>0</v>
      </c>
      <c r="BI113" s="106">
        <v>0</v>
      </c>
      <c r="BJ113" s="106">
        <v>0</v>
      </c>
      <c r="BK113" s="106">
        <v>0</v>
      </c>
      <c r="BL113" s="107">
        <f t="shared" si="133"/>
        <v>0</v>
      </c>
      <c r="BM113" s="106">
        <v>0</v>
      </c>
    </row>
    <row r="114" spans="1:65">
      <c r="B114" s="105" t="s">
        <v>96</v>
      </c>
      <c r="C114" s="23" t="s">
        <v>27</v>
      </c>
      <c r="D114" s="63"/>
      <c r="E114" s="63"/>
      <c r="F114" s="63"/>
      <c r="G114" s="63"/>
      <c r="H114" s="63"/>
      <c r="I114" s="63">
        <v>71131</v>
      </c>
      <c r="J114" s="63">
        <v>1849340</v>
      </c>
      <c r="K114" s="63">
        <v>1847317</v>
      </c>
      <c r="L114" s="63">
        <v>2382399</v>
      </c>
      <c r="M114" s="63">
        <v>2382399</v>
      </c>
      <c r="N114" s="63">
        <v>1871828</v>
      </c>
      <c r="O114" s="63">
        <v>2202507</v>
      </c>
      <c r="P114" s="63">
        <v>2180958</v>
      </c>
      <c r="Q114" s="63">
        <v>2093308</v>
      </c>
      <c r="R114" s="63">
        <v>2093308</v>
      </c>
      <c r="S114" s="63">
        <v>2167777</v>
      </c>
      <c r="T114" s="63">
        <v>2223903</v>
      </c>
      <c r="U114" s="63">
        <v>2015562</v>
      </c>
      <c r="V114" s="63">
        <v>1880079</v>
      </c>
      <c r="W114" s="63">
        <v>1880079</v>
      </c>
      <c r="X114" s="63">
        <v>1567976</v>
      </c>
      <c r="Y114" s="63">
        <v>1618109</v>
      </c>
      <c r="Z114" s="63">
        <v>1286661</v>
      </c>
      <c r="AA114" s="106">
        <v>1321425</v>
      </c>
      <c r="AB114" s="106">
        <v>1321425</v>
      </c>
      <c r="AC114" s="106">
        <v>1443519</v>
      </c>
      <c r="AD114" s="106">
        <v>1591756</v>
      </c>
      <c r="AE114" s="106">
        <v>1606451</v>
      </c>
      <c r="AF114" s="106">
        <v>1610313</v>
      </c>
      <c r="AG114" s="106">
        <f t="shared" si="126"/>
        <v>1610313</v>
      </c>
      <c r="AH114" s="106">
        <v>1656336</v>
      </c>
      <c r="AI114" s="106">
        <v>1598041</v>
      </c>
      <c r="AJ114" s="106">
        <v>1665089</v>
      </c>
      <c r="AK114" s="106">
        <v>1617247</v>
      </c>
      <c r="AL114" s="106">
        <f t="shared" si="127"/>
        <v>1617247</v>
      </c>
      <c r="AM114" s="106">
        <v>1614703</v>
      </c>
      <c r="AN114" s="106">
        <v>1430913</v>
      </c>
      <c r="AO114" s="106">
        <v>1394263</v>
      </c>
      <c r="AP114" s="106">
        <v>1441072</v>
      </c>
      <c r="AQ114" s="106">
        <f t="shared" si="128"/>
        <v>1441072</v>
      </c>
      <c r="AS114" s="106"/>
      <c r="AT114" s="106"/>
      <c r="AU114" s="106"/>
      <c r="AV114" s="106">
        <v>1441072</v>
      </c>
      <c r="AW114" s="106">
        <f t="shared" si="129"/>
        <v>1441072</v>
      </c>
      <c r="AX114" s="106">
        <v>1434324</v>
      </c>
      <c r="AY114" s="106">
        <v>1456644</v>
      </c>
      <c r="AZ114" s="106">
        <v>1355640</v>
      </c>
      <c r="BA114" s="106">
        <v>1448241</v>
      </c>
      <c r="BB114" s="106">
        <f t="shared" si="130"/>
        <v>1448241</v>
      </c>
      <c r="BC114" s="106">
        <v>1134477</v>
      </c>
      <c r="BD114" s="107">
        <v>1008108</v>
      </c>
      <c r="BE114" s="107">
        <v>964575</v>
      </c>
      <c r="BF114" s="107">
        <v>1046559</v>
      </c>
      <c r="BG114" s="107">
        <f t="shared" si="131"/>
        <v>1046559</v>
      </c>
      <c r="BH114" s="106">
        <v>972518</v>
      </c>
      <c r="BI114" s="106">
        <v>1090906</v>
      </c>
      <c r="BJ114" s="106">
        <v>1019975</v>
      </c>
      <c r="BK114" s="106">
        <v>1018892</v>
      </c>
      <c r="BL114" s="107">
        <f t="shared" si="133"/>
        <v>1018892</v>
      </c>
      <c r="BM114" s="106">
        <v>1162655</v>
      </c>
    </row>
    <row r="115" spans="1:65">
      <c r="B115" s="105" t="s">
        <v>97</v>
      </c>
      <c r="C115" s="23" t="s">
        <v>27</v>
      </c>
      <c r="D115" s="63"/>
      <c r="E115" s="63"/>
      <c r="F115" s="63"/>
      <c r="G115" s="63"/>
      <c r="H115" s="63"/>
      <c r="I115" s="63">
        <v>162772</v>
      </c>
      <c r="J115" s="63">
        <v>745131</v>
      </c>
      <c r="K115" s="63">
        <v>876695</v>
      </c>
      <c r="L115" s="63">
        <v>590514</v>
      </c>
      <c r="M115" s="63">
        <v>590514</v>
      </c>
      <c r="N115" s="63">
        <v>618093</v>
      </c>
      <c r="O115" s="63">
        <v>692211</v>
      </c>
      <c r="P115" s="63">
        <v>637828</v>
      </c>
      <c r="Q115" s="63">
        <v>847898</v>
      </c>
      <c r="R115" s="63">
        <v>847898</v>
      </c>
      <c r="S115" s="63">
        <v>948523</v>
      </c>
      <c r="T115" s="63">
        <v>944285</v>
      </c>
      <c r="U115" s="63">
        <v>865853</v>
      </c>
      <c r="V115" s="63">
        <v>883250</v>
      </c>
      <c r="W115" s="63">
        <v>883250</v>
      </c>
      <c r="X115" s="63">
        <v>848156</v>
      </c>
      <c r="Y115" s="63">
        <v>762418</v>
      </c>
      <c r="Z115" s="63">
        <v>677737</v>
      </c>
      <c r="AA115" s="106">
        <v>737860</v>
      </c>
      <c r="AB115" s="106">
        <v>737860</v>
      </c>
      <c r="AC115" s="106">
        <v>816409</v>
      </c>
      <c r="AD115" s="106">
        <v>864588</v>
      </c>
      <c r="AE115" s="106">
        <v>860551</v>
      </c>
      <c r="AF115" s="106">
        <v>752575</v>
      </c>
      <c r="AG115" s="106">
        <f t="shared" si="126"/>
        <v>752575</v>
      </c>
      <c r="AH115" s="106">
        <v>768555</v>
      </c>
      <c r="AI115" s="106">
        <v>708868</v>
      </c>
      <c r="AJ115" s="106">
        <f t="shared" ref="AJ115:AP115" si="137">AJ116-AJ112-AJ113-AJ114</f>
        <v>731601</v>
      </c>
      <c r="AK115" s="106">
        <f t="shared" si="137"/>
        <v>697341</v>
      </c>
      <c r="AL115" s="106">
        <f t="shared" si="127"/>
        <v>697341</v>
      </c>
      <c r="AM115" s="106">
        <f t="shared" si="137"/>
        <v>708069</v>
      </c>
      <c r="AN115" s="106">
        <f t="shared" si="137"/>
        <v>616153</v>
      </c>
      <c r="AO115" s="106">
        <f t="shared" si="137"/>
        <v>623796</v>
      </c>
      <c r="AP115" s="106">
        <f t="shared" si="137"/>
        <v>571906</v>
      </c>
      <c r="AQ115" s="106">
        <f t="shared" si="128"/>
        <v>571906</v>
      </c>
      <c r="AS115" s="106"/>
      <c r="AT115" s="106"/>
      <c r="AU115" s="106"/>
      <c r="AV115" s="106">
        <f t="shared" ref="AV115:BA115" si="138">AV116-AV112-AV113-AV114</f>
        <v>565908</v>
      </c>
      <c r="AW115" s="106">
        <f t="shared" si="129"/>
        <v>565908</v>
      </c>
      <c r="AX115" s="106">
        <f t="shared" si="138"/>
        <v>572999</v>
      </c>
      <c r="AY115" s="106">
        <f t="shared" si="138"/>
        <v>553103</v>
      </c>
      <c r="AZ115" s="106">
        <f t="shared" si="138"/>
        <v>522605</v>
      </c>
      <c r="BA115" s="106">
        <f t="shared" si="138"/>
        <v>492143</v>
      </c>
      <c r="BB115" s="106">
        <f t="shared" si="130"/>
        <v>492143</v>
      </c>
      <c r="BC115" s="106">
        <v>239646</v>
      </c>
      <c r="BD115" s="107">
        <v>355017</v>
      </c>
      <c r="BE115" s="107">
        <f>+BE116-BE114-BE113-BE112</f>
        <v>485378</v>
      </c>
      <c r="BF115" s="107">
        <f>BF116-BF112-BF113-BF114</f>
        <v>729724</v>
      </c>
      <c r="BG115" s="107">
        <f t="shared" si="131"/>
        <v>729724</v>
      </c>
      <c r="BH115" s="106">
        <f t="shared" ref="BH115:BK115" si="139">BH116-BH114-BH113-BH112</f>
        <v>943840</v>
      </c>
      <c r="BI115" s="106">
        <f t="shared" si="139"/>
        <v>1296314</v>
      </c>
      <c r="BJ115" s="106">
        <f t="shared" si="139"/>
        <v>1418860</v>
      </c>
      <c r="BK115" s="106">
        <f t="shared" si="139"/>
        <v>168545</v>
      </c>
      <c r="BL115" s="107">
        <f t="shared" si="133"/>
        <v>168545</v>
      </c>
      <c r="BM115" s="106">
        <f t="shared" ref="BM115" si="140">BM116-BM114-BM113-BM112</f>
        <v>202546</v>
      </c>
    </row>
    <row r="116" spans="1:65">
      <c r="B116" s="18" t="s">
        <v>98</v>
      </c>
      <c r="C116" s="23" t="s">
        <v>27</v>
      </c>
      <c r="D116" s="108"/>
      <c r="E116" s="108"/>
      <c r="F116" s="108"/>
      <c r="G116" s="108"/>
      <c r="H116" s="108"/>
      <c r="I116" s="108">
        <v>6495778</v>
      </c>
      <c r="J116" s="108">
        <v>15975699</v>
      </c>
      <c r="K116" s="108">
        <v>16998785</v>
      </c>
      <c r="L116" s="108">
        <v>19002153</v>
      </c>
      <c r="M116" s="108">
        <v>19002153</v>
      </c>
      <c r="N116" s="108">
        <v>17754472</v>
      </c>
      <c r="O116" s="108">
        <v>18004818</v>
      </c>
      <c r="P116" s="108">
        <v>17928421</v>
      </c>
      <c r="Q116" s="108">
        <v>17651597</v>
      </c>
      <c r="R116" s="108">
        <v>17651597</v>
      </c>
      <c r="S116" s="108">
        <v>17479365</v>
      </c>
      <c r="T116" s="108">
        <v>17800096</v>
      </c>
      <c r="U116" s="108">
        <v>17052622</v>
      </c>
      <c r="V116" s="108">
        <v>16849806</v>
      </c>
      <c r="W116" s="108">
        <v>16849806</v>
      </c>
      <c r="X116" s="108">
        <v>15816103</v>
      </c>
      <c r="Y116" s="103">
        <v>15907780</v>
      </c>
      <c r="Z116" s="103">
        <v>14767277</v>
      </c>
      <c r="AA116" s="103">
        <v>15278517</v>
      </c>
      <c r="AB116" s="103">
        <v>15278517</v>
      </c>
      <c r="AC116" s="103">
        <v>15869756</v>
      </c>
      <c r="AD116" s="103">
        <v>16205585</v>
      </c>
      <c r="AE116" s="103">
        <v>16090213</v>
      </c>
      <c r="AF116" s="103">
        <v>15571419</v>
      </c>
      <c r="AG116" s="103">
        <f t="shared" si="126"/>
        <v>15571419</v>
      </c>
      <c r="AH116" s="103">
        <v>15598419</v>
      </c>
      <c r="AI116" s="103">
        <v>15262012</v>
      </c>
      <c r="AJ116" s="103">
        <v>15362697</v>
      </c>
      <c r="AK116" s="103">
        <v>15052473</v>
      </c>
      <c r="AL116" s="103">
        <f>AK116</f>
        <v>15052473</v>
      </c>
      <c r="AM116" s="103">
        <v>15043208</v>
      </c>
      <c r="AN116" s="103">
        <v>14244839</v>
      </c>
      <c r="AO116" s="103">
        <v>14149622</v>
      </c>
      <c r="AP116" s="103">
        <v>14260415</v>
      </c>
      <c r="AQ116" s="103">
        <f>AP116</f>
        <v>14260415</v>
      </c>
      <c r="AS116" s="103"/>
      <c r="AT116" s="103"/>
      <c r="AU116" s="103"/>
      <c r="AV116" s="103">
        <v>16802861</v>
      </c>
      <c r="AW116" s="103">
        <f>AV116</f>
        <v>16802861</v>
      </c>
      <c r="AX116" s="103">
        <v>16856092</v>
      </c>
      <c r="AY116" s="103">
        <v>16908996</v>
      </c>
      <c r="AZ116" s="103">
        <v>16376747</v>
      </c>
      <c r="BA116" s="103">
        <v>17069578</v>
      </c>
      <c r="BB116" s="103">
        <f>BA116</f>
        <v>17069578</v>
      </c>
      <c r="BC116" s="103">
        <v>13973396</v>
      </c>
      <c r="BD116" s="104">
        <v>13189974</v>
      </c>
      <c r="BE116" s="104">
        <v>13044678</v>
      </c>
      <c r="BF116" s="104">
        <v>12506552</v>
      </c>
      <c r="BG116" s="104">
        <f>BF116</f>
        <v>12506552</v>
      </c>
      <c r="BH116" s="103">
        <v>12339831</v>
      </c>
      <c r="BI116" s="103">
        <v>11927075</v>
      </c>
      <c r="BJ116" s="103">
        <v>12057749</v>
      </c>
      <c r="BK116" s="103">
        <v>10677304</v>
      </c>
      <c r="BL116" s="104">
        <f>BK116</f>
        <v>10677304</v>
      </c>
      <c r="BM116" s="103">
        <v>10941804</v>
      </c>
    </row>
    <row r="117" spans="1:65" ht="7.15" customHeight="1">
      <c r="B117" s="18"/>
      <c r="C117" s="23"/>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06"/>
      <c r="AB117" s="106"/>
      <c r="AC117" s="106"/>
      <c r="AD117" s="106"/>
      <c r="AE117" s="106"/>
      <c r="AF117" s="106"/>
      <c r="AG117" s="106"/>
      <c r="AH117" s="106"/>
      <c r="AI117" s="106"/>
      <c r="AJ117" s="106"/>
      <c r="AK117" s="106"/>
      <c r="AL117" s="106"/>
      <c r="AM117" s="106"/>
      <c r="AN117" s="106"/>
      <c r="AO117" s="106"/>
      <c r="AP117" s="106"/>
      <c r="AQ117" s="106"/>
      <c r="AS117" s="106"/>
      <c r="AT117" s="106"/>
      <c r="AU117" s="106"/>
      <c r="AV117" s="106"/>
      <c r="AW117" s="106"/>
      <c r="AX117" s="106"/>
      <c r="AY117" s="106"/>
      <c r="AZ117" s="106"/>
      <c r="BA117" s="106"/>
      <c r="BB117" s="106"/>
      <c r="BC117" s="103"/>
      <c r="BD117" s="104"/>
      <c r="BE117" s="104"/>
      <c r="BF117" s="107"/>
      <c r="BG117" s="107"/>
      <c r="BH117" s="103"/>
      <c r="BI117" s="103"/>
      <c r="BJ117" s="103"/>
      <c r="BK117" s="103"/>
      <c r="BL117" s="107"/>
      <c r="BM117" s="103"/>
    </row>
    <row r="118" spans="1:65">
      <c r="A118" s="18" t="s">
        <v>99</v>
      </c>
      <c r="C118" s="23" t="s">
        <v>27</v>
      </c>
      <c r="D118" s="103"/>
      <c r="E118" s="103"/>
      <c r="F118" s="103"/>
      <c r="G118" s="103"/>
      <c r="H118" s="103"/>
      <c r="I118" s="103">
        <v>7688022</v>
      </c>
      <c r="J118" s="103">
        <v>19642024</v>
      </c>
      <c r="K118" s="103">
        <v>20465303</v>
      </c>
      <c r="L118" s="103">
        <v>22326339</v>
      </c>
      <c r="M118" s="103">
        <v>22326339</v>
      </c>
      <c r="N118" s="103">
        <v>20861376</v>
      </c>
      <c r="O118" s="103">
        <v>21726902</v>
      </c>
      <c r="P118" s="103">
        <v>22220335</v>
      </c>
      <c r="Q118" s="103">
        <v>22631146</v>
      </c>
      <c r="R118" s="103">
        <v>22631146</v>
      </c>
      <c r="S118" s="103">
        <v>21678858</v>
      </c>
      <c r="T118" s="103">
        <v>21687203</v>
      </c>
      <c r="U118" s="103">
        <v>20647199</v>
      </c>
      <c r="V118" s="103">
        <v>20484430</v>
      </c>
      <c r="W118" s="103">
        <v>20484430</v>
      </c>
      <c r="X118" s="103">
        <v>18889680</v>
      </c>
      <c r="Y118" s="103">
        <v>19362449</v>
      </c>
      <c r="Z118" s="103">
        <v>17975027</v>
      </c>
      <c r="AA118" s="103">
        <v>18101418</v>
      </c>
      <c r="AB118" s="103">
        <v>18101418</v>
      </c>
      <c r="AC118" s="103">
        <v>18631847</v>
      </c>
      <c r="AD118" s="103">
        <v>19046697</v>
      </c>
      <c r="AE118" s="103">
        <v>19040158</v>
      </c>
      <c r="AF118" s="103">
        <v>19198194</v>
      </c>
      <c r="AG118" s="103">
        <v>19198194</v>
      </c>
      <c r="AH118" s="103">
        <v>19105401</v>
      </c>
      <c r="AI118" s="103">
        <v>19167187</v>
      </c>
      <c r="AJ118" s="103">
        <v>19126054</v>
      </c>
      <c r="AK118" s="103">
        <f>AK102</f>
        <v>18797972</v>
      </c>
      <c r="AL118" s="103">
        <f t="shared" ref="AL118:AL139" si="141">AK118</f>
        <v>18797972</v>
      </c>
      <c r="AM118" s="103">
        <f>AM102</f>
        <v>18688105</v>
      </c>
      <c r="AN118" s="103">
        <f>AN102</f>
        <v>17392130</v>
      </c>
      <c r="AO118" s="103">
        <f>AO102</f>
        <v>17200917</v>
      </c>
      <c r="AP118" s="103">
        <f>AP102</f>
        <v>17566777</v>
      </c>
      <c r="AQ118" s="103">
        <f t="shared" ref="AQ118:AQ139" si="142">AP118</f>
        <v>17566777</v>
      </c>
      <c r="AS118" s="103"/>
      <c r="AT118" s="103"/>
      <c r="AU118" s="103"/>
      <c r="AV118" s="103">
        <v>20078722</v>
      </c>
      <c r="AW118" s="103">
        <f t="shared" ref="AW118:AW139" si="143">AV118</f>
        <v>20078722</v>
      </c>
      <c r="AX118" s="103">
        <f>AX102</f>
        <v>20225507</v>
      </c>
      <c r="AY118" s="103">
        <f>AY102</f>
        <v>20329044</v>
      </c>
      <c r="AZ118" s="103">
        <f>AZ102</f>
        <v>20294830</v>
      </c>
      <c r="BA118" s="103">
        <f>BA102</f>
        <v>21087806</v>
      </c>
      <c r="BB118" s="103">
        <f t="shared" ref="BB118:BB139" si="144">BA118</f>
        <v>21087806</v>
      </c>
      <c r="BC118" s="103">
        <v>17480497</v>
      </c>
      <c r="BD118" s="104">
        <f>+BD102</f>
        <v>15761732</v>
      </c>
      <c r="BE118" s="104">
        <f>+BE102</f>
        <v>14962890</v>
      </c>
      <c r="BF118" s="104">
        <f>BF102</f>
        <v>15650090</v>
      </c>
      <c r="BG118" s="104">
        <f t="shared" ref="BG118:BG132" si="145">BF118</f>
        <v>15650090</v>
      </c>
      <c r="BH118" s="103">
        <f t="shared" ref="BH118:BK118" si="146">BH132+BH140</f>
        <v>14881175</v>
      </c>
      <c r="BI118" s="103">
        <f t="shared" si="146"/>
        <v>14834951</v>
      </c>
      <c r="BJ118" s="103">
        <f t="shared" si="146"/>
        <v>14438217</v>
      </c>
      <c r="BK118" s="103">
        <f t="shared" si="146"/>
        <v>13312434</v>
      </c>
      <c r="BL118" s="104">
        <f t="shared" ref="BL118:BL132" si="147">BK118</f>
        <v>13312434</v>
      </c>
      <c r="BM118" s="103">
        <f t="shared" ref="BM118" si="148">BM132+BM140</f>
        <v>13959720</v>
      </c>
    </row>
    <row r="119" spans="1:65">
      <c r="B119" s="105" t="s">
        <v>100</v>
      </c>
      <c r="C119" s="23" t="s">
        <v>27</v>
      </c>
      <c r="D119" s="63"/>
      <c r="E119" s="63"/>
      <c r="F119" s="63"/>
      <c r="G119" s="63"/>
      <c r="H119" s="63"/>
      <c r="I119" s="63">
        <v>606814</v>
      </c>
      <c r="J119" s="63">
        <v>1758071</v>
      </c>
      <c r="K119" s="63">
        <v>1828292</v>
      </c>
      <c r="L119" s="63">
        <v>2047330</v>
      </c>
      <c r="M119" s="63">
        <v>2047330</v>
      </c>
      <c r="N119" s="63">
        <v>1856828</v>
      </c>
      <c r="O119" s="63">
        <v>2288537</v>
      </c>
      <c r="P119" s="63">
        <v>2750837</v>
      </c>
      <c r="Q119" s="63">
        <v>2039787</v>
      </c>
      <c r="R119" s="63">
        <v>2039787</v>
      </c>
      <c r="S119" s="63">
        <v>1520960</v>
      </c>
      <c r="T119" s="63">
        <v>1522347</v>
      </c>
      <c r="U119" s="63">
        <v>1562138</v>
      </c>
      <c r="V119" s="63">
        <v>1624615</v>
      </c>
      <c r="W119" s="63">
        <v>1624615</v>
      </c>
      <c r="X119" s="63">
        <v>1582113</v>
      </c>
      <c r="Y119" s="63">
        <v>1541608</v>
      </c>
      <c r="Z119" s="63">
        <v>1629078</v>
      </c>
      <c r="AA119" s="106">
        <v>1644235</v>
      </c>
      <c r="AB119" s="106">
        <v>1644235</v>
      </c>
      <c r="AC119" s="106">
        <v>1641563</v>
      </c>
      <c r="AD119" s="106">
        <v>1883447</v>
      </c>
      <c r="AE119" s="106">
        <v>1877987</v>
      </c>
      <c r="AF119" s="106">
        <v>1839528</v>
      </c>
      <c r="AG119" s="106">
        <f t="shared" ref="AG119:AG132" si="149">AF119</f>
        <v>1839528</v>
      </c>
      <c r="AH119" s="106">
        <v>1823888</v>
      </c>
      <c r="AI119" s="106">
        <v>1475538</v>
      </c>
      <c r="AJ119" s="106">
        <v>1366619</v>
      </c>
      <c r="AK119" s="106">
        <v>1300949</v>
      </c>
      <c r="AL119" s="106">
        <f t="shared" si="141"/>
        <v>1300949</v>
      </c>
      <c r="AM119" s="106">
        <v>1299350</v>
      </c>
      <c r="AN119" s="106">
        <v>1390660</v>
      </c>
      <c r="AO119" s="106">
        <v>1481167</v>
      </c>
      <c r="AP119" s="106">
        <v>1430789</v>
      </c>
      <c r="AQ119" s="106">
        <f t="shared" si="142"/>
        <v>1430789</v>
      </c>
      <c r="AS119" s="106"/>
      <c r="AT119" s="106"/>
      <c r="AU119" s="106"/>
      <c r="AV119" s="106">
        <v>1794286</v>
      </c>
      <c r="AW119" s="106">
        <f t="shared" si="143"/>
        <v>1794286</v>
      </c>
      <c r="AX119" s="106">
        <v>1790900</v>
      </c>
      <c r="AY119" s="106">
        <v>2314264</v>
      </c>
      <c r="AZ119" s="106">
        <v>2125965</v>
      </c>
      <c r="BA119" s="106">
        <v>1885660</v>
      </c>
      <c r="BB119" s="106">
        <f t="shared" si="144"/>
        <v>1885660</v>
      </c>
      <c r="BC119" s="106">
        <v>2116549</v>
      </c>
      <c r="BD119" s="107">
        <v>2321770</v>
      </c>
      <c r="BE119" s="107">
        <v>2757343</v>
      </c>
      <c r="BF119" s="107">
        <v>3055730</v>
      </c>
      <c r="BG119" s="107">
        <f t="shared" si="145"/>
        <v>3055730</v>
      </c>
      <c r="BH119" s="106">
        <v>3809249</v>
      </c>
      <c r="BI119" s="106">
        <v>5142150</v>
      </c>
      <c r="BJ119" s="106">
        <v>4414438</v>
      </c>
      <c r="BK119" s="106">
        <v>4453451</v>
      </c>
      <c r="BL119" s="107">
        <f t="shared" si="147"/>
        <v>4453451</v>
      </c>
      <c r="BM119" s="106">
        <v>4926472</v>
      </c>
    </row>
    <row r="120" spans="1:65">
      <c r="B120" s="105" t="s">
        <v>101</v>
      </c>
      <c r="C120" s="23" t="s">
        <v>27</v>
      </c>
      <c r="D120" s="63"/>
      <c r="E120" s="63"/>
      <c r="F120" s="63"/>
      <c r="G120" s="63"/>
      <c r="H120" s="63"/>
      <c r="I120" s="63">
        <v>648137</v>
      </c>
      <c r="J120" s="63">
        <v>1401946</v>
      </c>
      <c r="K120" s="63">
        <v>1567512</v>
      </c>
      <c r="L120" s="63">
        <v>1689990</v>
      </c>
      <c r="M120" s="63">
        <v>1689990</v>
      </c>
      <c r="N120" s="63">
        <v>1608712</v>
      </c>
      <c r="O120" s="63">
        <v>1579466</v>
      </c>
      <c r="P120" s="63">
        <v>1568090</v>
      </c>
      <c r="Q120" s="63">
        <v>1557736</v>
      </c>
      <c r="R120" s="63">
        <v>1557736</v>
      </c>
      <c r="S120" s="63">
        <v>1535315</v>
      </c>
      <c r="T120" s="63">
        <v>1609260</v>
      </c>
      <c r="U120" s="63">
        <v>1632289</v>
      </c>
      <c r="V120" s="63">
        <v>1489396</v>
      </c>
      <c r="W120" s="63">
        <v>1489396</v>
      </c>
      <c r="X120" s="63">
        <v>1360225</v>
      </c>
      <c r="Y120" s="63">
        <v>1504935</v>
      </c>
      <c r="Z120" s="63">
        <v>1390531</v>
      </c>
      <c r="AA120" s="106">
        <v>1483957</v>
      </c>
      <c r="AB120" s="106">
        <v>1483957</v>
      </c>
      <c r="AC120" s="106">
        <v>1452837</v>
      </c>
      <c r="AD120" s="106">
        <v>1550070</v>
      </c>
      <c r="AE120" s="106">
        <v>1539219</v>
      </c>
      <c r="AF120" s="106">
        <v>1593068</v>
      </c>
      <c r="AG120" s="106">
        <f t="shared" si="149"/>
        <v>1593068</v>
      </c>
      <c r="AH120" s="106">
        <v>1512804</v>
      </c>
      <c r="AI120" s="106">
        <v>1475362</v>
      </c>
      <c r="AJ120" s="106">
        <v>1623541</v>
      </c>
      <c r="AK120" s="106">
        <v>1695202</v>
      </c>
      <c r="AL120" s="106">
        <f t="shared" si="141"/>
        <v>1695202</v>
      </c>
      <c r="AM120" s="106">
        <v>1673944</v>
      </c>
      <c r="AN120" s="106">
        <v>1534476</v>
      </c>
      <c r="AO120" s="106">
        <v>1652473</v>
      </c>
      <c r="AP120" s="106">
        <v>1674303</v>
      </c>
      <c r="AQ120" s="106">
        <f t="shared" si="142"/>
        <v>1674303</v>
      </c>
      <c r="AS120" s="106"/>
      <c r="AT120" s="106"/>
      <c r="AU120" s="106"/>
      <c r="AV120" s="106">
        <v>1674303</v>
      </c>
      <c r="AW120" s="106">
        <f t="shared" si="143"/>
        <v>1674303</v>
      </c>
      <c r="AX120" s="106">
        <v>1704729</v>
      </c>
      <c r="AY120" s="106">
        <v>1687751</v>
      </c>
      <c r="AZ120" s="106">
        <v>1872513</v>
      </c>
      <c r="BA120" s="106">
        <v>2222874</v>
      </c>
      <c r="BB120" s="106">
        <f t="shared" si="144"/>
        <v>2222874</v>
      </c>
      <c r="BC120" s="106">
        <v>1980570</v>
      </c>
      <c r="BD120" s="107">
        <v>2286185</v>
      </c>
      <c r="BE120" s="107">
        <v>2087043</v>
      </c>
      <c r="BF120" s="107">
        <v>2322125</v>
      </c>
      <c r="BG120" s="107">
        <f t="shared" si="145"/>
        <v>2322125</v>
      </c>
      <c r="BH120" s="110">
        <f>BH123-BH119-BH121-BH122</f>
        <v>2246359</v>
      </c>
      <c r="BI120" s="110">
        <v>3070138</v>
      </c>
      <c r="BJ120" s="110">
        <v>3198390</v>
      </c>
      <c r="BK120" s="110">
        <v>4860153</v>
      </c>
      <c r="BL120" s="107">
        <f t="shared" si="147"/>
        <v>4860153</v>
      </c>
      <c r="BM120" s="110">
        <v>5213745</v>
      </c>
    </row>
    <row r="121" spans="1:65">
      <c r="B121" s="105" t="s">
        <v>102</v>
      </c>
      <c r="C121" s="23" t="s">
        <v>27</v>
      </c>
      <c r="D121" s="63"/>
      <c r="E121" s="63"/>
      <c r="F121" s="63"/>
      <c r="G121" s="63"/>
      <c r="H121" s="63"/>
      <c r="I121" s="63">
        <v>40774</v>
      </c>
      <c r="J121" s="63">
        <v>92617</v>
      </c>
      <c r="K121" s="63">
        <v>102484</v>
      </c>
      <c r="L121" s="63">
        <v>14512</v>
      </c>
      <c r="M121" s="63">
        <v>14512</v>
      </c>
      <c r="N121" s="63">
        <v>115944</v>
      </c>
      <c r="O121" s="63">
        <v>107284</v>
      </c>
      <c r="P121" s="63">
        <v>109418</v>
      </c>
      <c r="Q121" s="63">
        <v>505</v>
      </c>
      <c r="R121" s="63">
        <v>505</v>
      </c>
      <c r="S121" s="63">
        <v>595</v>
      </c>
      <c r="T121" s="63">
        <v>415</v>
      </c>
      <c r="U121" s="63">
        <v>346</v>
      </c>
      <c r="V121" s="63">
        <v>35</v>
      </c>
      <c r="W121" s="63">
        <v>35</v>
      </c>
      <c r="X121" s="63">
        <v>57</v>
      </c>
      <c r="Y121" s="63">
        <v>59</v>
      </c>
      <c r="Z121" s="63">
        <v>19444</v>
      </c>
      <c r="AA121" s="106">
        <v>19378</v>
      </c>
      <c r="AB121" s="106">
        <v>19378</v>
      </c>
      <c r="AC121" s="106">
        <v>25799</v>
      </c>
      <c r="AD121" s="106">
        <v>24906</v>
      </c>
      <c r="AE121" s="106">
        <v>31735</v>
      </c>
      <c r="AF121" s="106">
        <v>14286</v>
      </c>
      <c r="AG121" s="106">
        <f t="shared" si="149"/>
        <v>14286</v>
      </c>
      <c r="AH121" s="106">
        <v>18440</v>
      </c>
      <c r="AI121" s="106">
        <v>14146</v>
      </c>
      <c r="AJ121" s="106">
        <v>2939</v>
      </c>
      <c r="AK121" s="106">
        <v>3511</v>
      </c>
      <c r="AL121" s="106">
        <f t="shared" si="141"/>
        <v>3511</v>
      </c>
      <c r="AM121" s="106">
        <v>2922</v>
      </c>
      <c r="AN121" s="106">
        <v>5245</v>
      </c>
      <c r="AO121" s="106">
        <v>8218</v>
      </c>
      <c r="AP121" s="106">
        <v>3738</v>
      </c>
      <c r="AQ121" s="106">
        <f t="shared" si="142"/>
        <v>3738</v>
      </c>
      <c r="AS121" s="106"/>
      <c r="AT121" s="106"/>
      <c r="AU121" s="106"/>
      <c r="AV121" s="106">
        <v>3738</v>
      </c>
      <c r="AW121" s="106">
        <f t="shared" si="143"/>
        <v>3738</v>
      </c>
      <c r="AX121" s="106">
        <v>3699</v>
      </c>
      <c r="AY121" s="106">
        <v>2199</v>
      </c>
      <c r="AZ121" s="106">
        <v>6027</v>
      </c>
      <c r="BA121" s="106">
        <v>11925</v>
      </c>
      <c r="BB121" s="106">
        <f t="shared" si="144"/>
        <v>11925</v>
      </c>
      <c r="BC121" s="106">
        <v>2930</v>
      </c>
      <c r="BD121" s="107">
        <v>2376</v>
      </c>
      <c r="BE121" s="107">
        <v>3351</v>
      </c>
      <c r="BF121" s="107">
        <v>656</v>
      </c>
      <c r="BG121" s="107">
        <f t="shared" si="145"/>
        <v>656</v>
      </c>
      <c r="BH121" s="106">
        <v>1552</v>
      </c>
      <c r="BI121" s="106">
        <v>3469</v>
      </c>
      <c r="BJ121" s="106">
        <v>5924</v>
      </c>
      <c r="BK121" s="106">
        <v>675</v>
      </c>
      <c r="BL121" s="107">
        <f t="shared" si="147"/>
        <v>675</v>
      </c>
      <c r="BM121" s="106">
        <v>676</v>
      </c>
    </row>
    <row r="122" spans="1:65">
      <c r="B122" s="105" t="s">
        <v>103</v>
      </c>
      <c r="C122" s="23" t="s">
        <v>27</v>
      </c>
      <c r="D122" s="63"/>
      <c r="E122" s="63"/>
      <c r="F122" s="63"/>
      <c r="G122" s="63"/>
      <c r="H122" s="63"/>
      <c r="I122" s="63">
        <v>939848</v>
      </c>
      <c r="J122" s="63">
        <v>2055140</v>
      </c>
      <c r="K122" s="63">
        <v>2083343</v>
      </c>
      <c r="L122" s="63">
        <v>2545735</v>
      </c>
      <c r="M122" s="63">
        <v>2545735</v>
      </c>
      <c r="N122" s="63">
        <v>1824015</v>
      </c>
      <c r="O122" s="63">
        <v>2508076</v>
      </c>
      <c r="P122" s="63">
        <v>2614537</v>
      </c>
      <c r="Q122" s="63">
        <v>2911079</v>
      </c>
      <c r="R122" s="63">
        <v>2911079</v>
      </c>
      <c r="S122" s="63">
        <v>2821743</v>
      </c>
      <c r="T122" s="63">
        <v>2814076</v>
      </c>
      <c r="U122" s="63">
        <v>2765753</v>
      </c>
      <c r="V122" s="63">
        <v>2715686</v>
      </c>
      <c r="W122" s="63">
        <v>2715686</v>
      </c>
      <c r="X122" s="63">
        <v>2333089</v>
      </c>
      <c r="Y122" s="63">
        <v>2645526</v>
      </c>
      <c r="Z122" s="63">
        <v>2392528</v>
      </c>
      <c r="AA122" s="106">
        <v>2493402</v>
      </c>
      <c r="AB122" s="106">
        <v>2493402</v>
      </c>
      <c r="AC122" s="106">
        <v>2471361</v>
      </c>
      <c r="AD122" s="106">
        <v>2761558</v>
      </c>
      <c r="AE122" s="106">
        <v>2604903</v>
      </c>
      <c r="AF122" s="106">
        <v>2775309</v>
      </c>
      <c r="AG122" s="106">
        <f t="shared" si="149"/>
        <v>2775309</v>
      </c>
      <c r="AH122" s="106">
        <v>2710423</v>
      </c>
      <c r="AI122" s="106">
        <v>2808683</v>
      </c>
      <c r="AJ122" s="106">
        <f t="shared" ref="AJ122:AP122" si="150">AJ123-AJ119-AJ120-AJ121</f>
        <v>2808635</v>
      </c>
      <c r="AK122" s="106">
        <f t="shared" si="150"/>
        <v>2843052</v>
      </c>
      <c r="AL122" s="106">
        <f t="shared" si="141"/>
        <v>2843052</v>
      </c>
      <c r="AM122" s="106">
        <f t="shared" si="150"/>
        <v>2962388</v>
      </c>
      <c r="AN122" s="106">
        <f t="shared" si="150"/>
        <v>2702087</v>
      </c>
      <c r="AO122" s="106">
        <f t="shared" si="150"/>
        <v>2512410</v>
      </c>
      <c r="AP122" s="106">
        <f t="shared" si="150"/>
        <v>2459922</v>
      </c>
      <c r="AQ122" s="106">
        <f t="shared" si="142"/>
        <v>2459922</v>
      </c>
      <c r="AS122" s="106"/>
      <c r="AT122" s="106"/>
      <c r="AU122" s="106"/>
      <c r="AV122" s="106">
        <f t="shared" ref="AV122:BA122" si="151">AV123-AV119-AV120-AV121</f>
        <v>2459922</v>
      </c>
      <c r="AW122" s="106">
        <f t="shared" si="143"/>
        <v>2459922</v>
      </c>
      <c r="AX122" s="106">
        <f t="shared" si="151"/>
        <v>2301413</v>
      </c>
      <c r="AY122" s="106">
        <f t="shared" si="151"/>
        <v>2442420</v>
      </c>
      <c r="AZ122" s="106">
        <f t="shared" si="151"/>
        <v>2588873</v>
      </c>
      <c r="BA122" s="106">
        <f t="shared" si="151"/>
        <v>2840483</v>
      </c>
      <c r="BB122" s="106">
        <f t="shared" si="144"/>
        <v>2840483</v>
      </c>
      <c r="BC122" s="106">
        <v>2201185</v>
      </c>
      <c r="BD122" s="107">
        <v>2030135</v>
      </c>
      <c r="BE122" s="107">
        <f>+BE123-BE121-BE120-BE119</f>
        <v>1945080</v>
      </c>
      <c r="BF122" s="107">
        <f>BF123-BF119-BF120-BF121</f>
        <v>2113377</v>
      </c>
      <c r="BG122" s="107">
        <f t="shared" si="145"/>
        <v>2113377</v>
      </c>
      <c r="BH122" s="106">
        <v>1950686</v>
      </c>
      <c r="BI122" s="107">
        <f>BI123-BI119-BI120-BI121</f>
        <v>2772037</v>
      </c>
      <c r="BJ122" s="107">
        <f>BJ123-BJ119-BJ120-BJ121</f>
        <v>2948620</v>
      </c>
      <c r="BK122" s="107">
        <f>BK123-BK119-BK120-BK121</f>
        <v>3022050</v>
      </c>
      <c r="BL122" s="107">
        <f t="shared" si="147"/>
        <v>3022050</v>
      </c>
      <c r="BM122" s="107">
        <f>BM123-BM119-BM120-BM121</f>
        <v>3191434</v>
      </c>
    </row>
    <row r="123" spans="1:65">
      <c r="B123" s="18" t="s">
        <v>104</v>
      </c>
      <c r="C123" s="23" t="s">
        <v>27</v>
      </c>
      <c r="D123" s="108"/>
      <c r="E123" s="108"/>
      <c r="F123" s="108"/>
      <c r="G123" s="108"/>
      <c r="H123" s="108"/>
      <c r="I123" s="108">
        <v>2235573</v>
      </c>
      <c r="J123" s="108">
        <v>5307774</v>
      </c>
      <c r="K123" s="108">
        <v>5581631</v>
      </c>
      <c r="L123" s="108">
        <v>6297567</v>
      </c>
      <c r="M123" s="108">
        <v>6297567</v>
      </c>
      <c r="N123" s="108">
        <v>5405499</v>
      </c>
      <c r="O123" s="108">
        <v>6483363</v>
      </c>
      <c r="P123" s="108">
        <v>7042882</v>
      </c>
      <c r="Q123" s="108">
        <v>6509107</v>
      </c>
      <c r="R123" s="108">
        <v>6509107</v>
      </c>
      <c r="S123" s="108">
        <v>5878613</v>
      </c>
      <c r="T123" s="108">
        <v>5946098</v>
      </c>
      <c r="U123" s="108">
        <v>5960526</v>
      </c>
      <c r="V123" s="108">
        <v>5829732</v>
      </c>
      <c r="W123" s="108">
        <v>5829732</v>
      </c>
      <c r="X123" s="108">
        <v>5275484</v>
      </c>
      <c r="Y123" s="108">
        <v>5692128</v>
      </c>
      <c r="Z123" s="108">
        <v>5431581</v>
      </c>
      <c r="AA123" s="108">
        <v>5640972</v>
      </c>
      <c r="AB123" s="108">
        <v>5640972</v>
      </c>
      <c r="AC123" s="108">
        <v>5591560</v>
      </c>
      <c r="AD123" s="108">
        <v>6219981</v>
      </c>
      <c r="AE123" s="108">
        <v>6053844</v>
      </c>
      <c r="AF123" s="108">
        <v>6222191</v>
      </c>
      <c r="AG123" s="108">
        <f t="shared" si="149"/>
        <v>6222191</v>
      </c>
      <c r="AH123" s="108">
        <v>6065555</v>
      </c>
      <c r="AI123" s="108">
        <v>5773729</v>
      </c>
      <c r="AJ123" s="108">
        <v>5801734</v>
      </c>
      <c r="AK123" s="108">
        <v>5842714</v>
      </c>
      <c r="AL123" s="108">
        <f t="shared" si="141"/>
        <v>5842714</v>
      </c>
      <c r="AM123" s="108">
        <v>5938604</v>
      </c>
      <c r="AN123" s="108">
        <v>5632468</v>
      </c>
      <c r="AO123" s="108">
        <v>5654268</v>
      </c>
      <c r="AP123" s="108">
        <v>5568752</v>
      </c>
      <c r="AQ123" s="108">
        <f t="shared" si="142"/>
        <v>5568752</v>
      </c>
      <c r="AS123" s="108"/>
      <c r="AT123" s="108"/>
      <c r="AU123" s="108"/>
      <c r="AV123" s="108">
        <v>5932249</v>
      </c>
      <c r="AW123" s="108">
        <f t="shared" si="143"/>
        <v>5932249</v>
      </c>
      <c r="AX123" s="108">
        <v>5800741</v>
      </c>
      <c r="AY123" s="108">
        <v>6446634</v>
      </c>
      <c r="AZ123" s="108">
        <v>6593378</v>
      </c>
      <c r="BA123" s="108">
        <v>6960942</v>
      </c>
      <c r="BB123" s="108">
        <f t="shared" si="144"/>
        <v>6960942</v>
      </c>
      <c r="BC123" s="108">
        <v>6301234</v>
      </c>
      <c r="BD123" s="109">
        <v>6640466</v>
      </c>
      <c r="BE123" s="109">
        <v>6792817</v>
      </c>
      <c r="BF123" s="109">
        <v>7491888</v>
      </c>
      <c r="BG123" s="109">
        <f t="shared" si="145"/>
        <v>7491888</v>
      </c>
      <c r="BH123" s="108">
        <v>8007846</v>
      </c>
      <c r="BI123" s="108">
        <v>10987794</v>
      </c>
      <c r="BJ123" s="108">
        <v>10567372</v>
      </c>
      <c r="BK123" s="108">
        <v>12336329</v>
      </c>
      <c r="BL123" s="109">
        <f t="shared" si="147"/>
        <v>12336329</v>
      </c>
      <c r="BM123" s="108">
        <v>13332327</v>
      </c>
    </row>
    <row r="124" spans="1:65">
      <c r="B124" s="105" t="s">
        <v>100</v>
      </c>
      <c r="C124" s="23" t="s">
        <v>27</v>
      </c>
      <c r="D124" s="63"/>
      <c r="E124" s="63"/>
      <c r="F124" s="63"/>
      <c r="G124" s="63"/>
      <c r="H124" s="63"/>
      <c r="I124" s="63">
        <v>3150376</v>
      </c>
      <c r="J124" s="63">
        <v>6905351</v>
      </c>
      <c r="K124" s="63">
        <v>7456451</v>
      </c>
      <c r="L124" s="63">
        <v>7698857</v>
      </c>
      <c r="M124" s="63">
        <v>7698857</v>
      </c>
      <c r="N124" s="63">
        <v>7948954</v>
      </c>
      <c r="O124" s="63">
        <v>7662477</v>
      </c>
      <c r="P124" s="63">
        <v>7504633</v>
      </c>
      <c r="Q124" s="63">
        <v>7859985</v>
      </c>
      <c r="R124" s="63">
        <v>7859985</v>
      </c>
      <c r="S124" s="63">
        <v>7287079</v>
      </c>
      <c r="T124" s="63">
        <v>7193924</v>
      </c>
      <c r="U124" s="63">
        <v>7039081</v>
      </c>
      <c r="V124" s="63">
        <v>7389012</v>
      </c>
      <c r="W124" s="63">
        <v>7389012</v>
      </c>
      <c r="X124" s="63">
        <v>7301440</v>
      </c>
      <c r="Y124" s="63">
        <v>7291899</v>
      </c>
      <c r="Z124" s="63">
        <v>7338891</v>
      </c>
      <c r="AA124" s="106">
        <v>7532385</v>
      </c>
      <c r="AB124" s="106">
        <v>7532385</v>
      </c>
      <c r="AC124" s="106">
        <v>7687404</v>
      </c>
      <c r="AD124" s="106">
        <v>7118950</v>
      </c>
      <c r="AE124" s="106">
        <v>7234727</v>
      </c>
      <c r="AF124" s="106">
        <v>6796952</v>
      </c>
      <c r="AG124" s="106">
        <f t="shared" si="149"/>
        <v>6796952</v>
      </c>
      <c r="AH124" s="106">
        <v>6628478</v>
      </c>
      <c r="AI124" s="106">
        <v>7244858</v>
      </c>
      <c r="AJ124" s="106">
        <v>6824242</v>
      </c>
      <c r="AK124" s="106">
        <v>6605508</v>
      </c>
      <c r="AL124" s="106">
        <f t="shared" si="141"/>
        <v>6605508</v>
      </c>
      <c r="AM124" s="106">
        <v>6348814</v>
      </c>
      <c r="AN124" s="106">
        <v>6116921</v>
      </c>
      <c r="AO124" s="106">
        <v>6122463</v>
      </c>
      <c r="AP124" s="106">
        <v>5864910</v>
      </c>
      <c r="AQ124" s="106">
        <f t="shared" si="142"/>
        <v>5864910</v>
      </c>
      <c r="AS124" s="106"/>
      <c r="AT124" s="106"/>
      <c r="AU124" s="106"/>
      <c r="AV124" s="106">
        <v>8359462</v>
      </c>
      <c r="AW124" s="106">
        <f t="shared" si="143"/>
        <v>8359462</v>
      </c>
      <c r="AX124" s="106">
        <v>8790470</v>
      </c>
      <c r="AY124" s="106">
        <v>8341443</v>
      </c>
      <c r="AZ124" s="106">
        <v>8432493</v>
      </c>
      <c r="BA124" s="106">
        <v>8530418</v>
      </c>
      <c r="BB124" s="106">
        <f t="shared" si="144"/>
        <v>8530418</v>
      </c>
      <c r="BC124" s="106">
        <v>8712172</v>
      </c>
      <c r="BD124" s="107">
        <v>7610059</v>
      </c>
      <c r="BE124" s="107">
        <v>7239309</v>
      </c>
      <c r="BF124" s="107">
        <v>7803801</v>
      </c>
      <c r="BG124" s="107">
        <f t="shared" si="145"/>
        <v>7803801</v>
      </c>
      <c r="BH124" s="106">
        <v>7010493</v>
      </c>
      <c r="BI124" s="106">
        <v>5244105</v>
      </c>
      <c r="BJ124" s="106">
        <v>5835391</v>
      </c>
      <c r="BK124" s="106">
        <v>5948702</v>
      </c>
      <c r="BL124" s="107">
        <f t="shared" si="147"/>
        <v>5948702</v>
      </c>
      <c r="BM124" s="106">
        <v>6068693</v>
      </c>
    </row>
    <row r="125" spans="1:65">
      <c r="B125" s="105" t="s">
        <v>105</v>
      </c>
      <c r="C125" s="23" t="s">
        <v>27</v>
      </c>
      <c r="D125" s="63"/>
      <c r="E125" s="63"/>
      <c r="F125" s="63"/>
      <c r="G125" s="63"/>
      <c r="H125" s="63"/>
      <c r="I125" s="63">
        <v>338339</v>
      </c>
      <c r="J125" s="63">
        <v>763047</v>
      </c>
      <c r="K125" s="63">
        <v>770324</v>
      </c>
      <c r="L125" s="63">
        <v>1085601</v>
      </c>
      <c r="M125" s="63">
        <v>1085601</v>
      </c>
      <c r="N125" s="63">
        <v>731041</v>
      </c>
      <c r="O125" s="63">
        <v>1012618</v>
      </c>
      <c r="P125" s="63">
        <v>1010233</v>
      </c>
      <c r="Q125" s="63">
        <v>922887</v>
      </c>
      <c r="R125" s="63">
        <v>922887</v>
      </c>
      <c r="S125" s="63">
        <v>941648</v>
      </c>
      <c r="T125" s="63">
        <v>814655</v>
      </c>
      <c r="U125" s="63">
        <v>781415</v>
      </c>
      <c r="V125" s="63">
        <v>577454</v>
      </c>
      <c r="W125" s="63">
        <v>577454</v>
      </c>
      <c r="X125" s="63">
        <v>543077</v>
      </c>
      <c r="Y125" s="63">
        <v>586508</v>
      </c>
      <c r="Z125" s="63">
        <v>566675</v>
      </c>
      <c r="AA125" s="106">
        <v>417050</v>
      </c>
      <c r="AB125" s="106">
        <v>417050</v>
      </c>
      <c r="AC125" s="106">
        <v>410418</v>
      </c>
      <c r="AD125" s="106">
        <v>371104</v>
      </c>
      <c r="AE125" s="106">
        <v>387208</v>
      </c>
      <c r="AF125" s="106">
        <v>359391</v>
      </c>
      <c r="AG125" s="106">
        <f t="shared" si="149"/>
        <v>359391</v>
      </c>
      <c r="AH125" s="106">
        <v>403768</v>
      </c>
      <c r="AI125" s="106">
        <v>450585</v>
      </c>
      <c r="AJ125" s="106">
        <v>455339</v>
      </c>
      <c r="AK125" s="106">
        <v>498832</v>
      </c>
      <c r="AL125" s="106">
        <f t="shared" si="141"/>
        <v>498832</v>
      </c>
      <c r="AM125" s="106">
        <v>481586</v>
      </c>
      <c r="AN125" s="106">
        <v>535383</v>
      </c>
      <c r="AO125" s="106">
        <v>497485</v>
      </c>
      <c r="AP125" s="106">
        <v>483656</v>
      </c>
      <c r="AQ125" s="106">
        <f t="shared" si="142"/>
        <v>483656</v>
      </c>
      <c r="AS125" s="106"/>
      <c r="AT125" s="106"/>
      <c r="AU125" s="106"/>
      <c r="AV125" s="106">
        <v>529277</v>
      </c>
      <c r="AW125" s="106">
        <f t="shared" si="143"/>
        <v>529277</v>
      </c>
      <c r="AX125" s="106">
        <v>462785</v>
      </c>
      <c r="AY125" s="106">
        <v>526634</v>
      </c>
      <c r="AZ125" s="106">
        <v>600569</v>
      </c>
      <c r="BA125" s="106">
        <v>619110</v>
      </c>
      <c r="BB125" s="106">
        <f t="shared" si="144"/>
        <v>619110</v>
      </c>
      <c r="BC125" s="106">
        <v>639223</v>
      </c>
      <c r="BD125" s="107">
        <v>619030</v>
      </c>
      <c r="BE125" s="107">
        <v>637987</v>
      </c>
      <c r="BF125" s="107">
        <v>651600</v>
      </c>
      <c r="BG125" s="107">
        <f t="shared" si="145"/>
        <v>651600</v>
      </c>
      <c r="BH125" s="106">
        <v>683659</v>
      </c>
      <c r="BI125" s="106">
        <v>672924</v>
      </c>
      <c r="BJ125" s="106">
        <v>672029</v>
      </c>
      <c r="BK125" s="106">
        <v>472426</v>
      </c>
      <c r="BL125" s="107">
        <f t="shared" si="147"/>
        <v>472426</v>
      </c>
      <c r="BM125" s="106">
        <v>373228</v>
      </c>
    </row>
    <row r="126" spans="1:65">
      <c r="B126" s="105" t="s">
        <v>192</v>
      </c>
      <c r="C126" s="2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106"/>
      <c r="AB126" s="106"/>
      <c r="AC126" s="106"/>
      <c r="AD126" s="106"/>
      <c r="AE126" s="106"/>
      <c r="AF126" s="106"/>
      <c r="AG126" s="106"/>
      <c r="AH126" s="106"/>
      <c r="AI126" s="106"/>
      <c r="AJ126" s="106"/>
      <c r="AK126" s="106"/>
      <c r="AL126" s="106"/>
      <c r="AM126" s="106"/>
      <c r="AN126" s="106"/>
      <c r="AO126" s="106"/>
      <c r="AP126" s="106"/>
      <c r="AQ126" s="106"/>
      <c r="AS126" s="106"/>
      <c r="AT126" s="106"/>
      <c r="AU126" s="106"/>
      <c r="AV126" s="106"/>
      <c r="AW126" s="106"/>
      <c r="AX126" s="106"/>
      <c r="AY126" s="106"/>
      <c r="AZ126" s="106"/>
      <c r="BA126" s="106"/>
      <c r="BB126" s="106"/>
      <c r="BC126" s="106"/>
      <c r="BD126" s="107"/>
      <c r="BE126" s="107"/>
      <c r="BF126" s="107"/>
      <c r="BG126" s="107"/>
      <c r="BH126" s="106">
        <v>422470</v>
      </c>
      <c r="BI126" s="106">
        <v>0</v>
      </c>
      <c r="BJ126" s="106">
        <v>0</v>
      </c>
      <c r="BK126" s="106">
        <v>0</v>
      </c>
      <c r="BL126" s="107">
        <f t="shared" si="147"/>
        <v>0</v>
      </c>
      <c r="BM126" s="106">
        <v>0</v>
      </c>
    </row>
    <row r="127" spans="1:65">
      <c r="B127" s="105" t="s">
        <v>106</v>
      </c>
      <c r="C127" s="23" t="s">
        <v>27</v>
      </c>
      <c r="D127" s="63"/>
      <c r="E127" s="63"/>
      <c r="F127" s="63"/>
      <c r="G127" s="63"/>
      <c r="H127" s="63"/>
      <c r="I127" s="63">
        <v>22891</v>
      </c>
      <c r="J127" s="63">
        <v>290271</v>
      </c>
      <c r="K127" s="63">
        <v>288184</v>
      </c>
      <c r="L127" s="63">
        <v>1306872</v>
      </c>
      <c r="M127" s="63">
        <v>1306872</v>
      </c>
      <c r="N127" s="63">
        <v>677982</v>
      </c>
      <c r="O127" s="63">
        <v>1176931</v>
      </c>
      <c r="P127" s="63">
        <v>1206939</v>
      </c>
      <c r="Q127" s="63">
        <v>1122247</v>
      </c>
      <c r="R127" s="63">
        <v>1122247</v>
      </c>
      <c r="S127" s="63">
        <v>1122149</v>
      </c>
      <c r="T127" s="63">
        <v>1160027</v>
      </c>
      <c r="U127" s="63">
        <v>1020795</v>
      </c>
      <c r="V127" s="63">
        <v>703140</v>
      </c>
      <c r="W127" s="63">
        <v>703140</v>
      </c>
      <c r="X127" s="63">
        <v>583064</v>
      </c>
      <c r="Y127" s="63">
        <v>611939</v>
      </c>
      <c r="Z127" s="63">
        <v>476466</v>
      </c>
      <c r="AA127" s="106">
        <v>424497</v>
      </c>
      <c r="AB127" s="106">
        <v>424497</v>
      </c>
      <c r="AC127" s="106">
        <v>464114</v>
      </c>
      <c r="AD127" s="106">
        <v>520742</v>
      </c>
      <c r="AE127" s="106">
        <v>515747</v>
      </c>
      <c r="AF127" s="106">
        <v>422494</v>
      </c>
      <c r="AG127" s="106">
        <f t="shared" si="149"/>
        <v>422494</v>
      </c>
      <c r="AH127" s="106">
        <v>431213</v>
      </c>
      <c r="AI127" s="106">
        <v>429877</v>
      </c>
      <c r="AJ127" s="106">
        <v>450041</v>
      </c>
      <c r="AK127" s="106">
        <v>374593</v>
      </c>
      <c r="AL127" s="106">
        <f t="shared" si="141"/>
        <v>374593</v>
      </c>
      <c r="AM127" s="106">
        <v>385279</v>
      </c>
      <c r="AN127" s="106">
        <v>330110</v>
      </c>
      <c r="AO127" s="106">
        <v>324165</v>
      </c>
      <c r="AP127" s="106">
        <v>303495</v>
      </c>
      <c r="AQ127" s="106">
        <f t="shared" si="142"/>
        <v>303495</v>
      </c>
      <c r="AS127" s="106"/>
      <c r="AT127" s="106"/>
      <c r="AU127" s="106"/>
      <c r="AV127" s="106">
        <v>303495</v>
      </c>
      <c r="AW127" s="106">
        <f t="shared" si="143"/>
        <v>303495</v>
      </c>
      <c r="AX127" s="106">
        <v>312641</v>
      </c>
      <c r="AY127" s="106">
        <v>307386</v>
      </c>
      <c r="AZ127" s="106">
        <v>288370</v>
      </c>
      <c r="BA127" s="106">
        <v>286403</v>
      </c>
      <c r="BB127" s="106">
        <f t="shared" si="144"/>
        <v>286403</v>
      </c>
      <c r="BC127" s="106">
        <v>289474</v>
      </c>
      <c r="BD127" s="107"/>
      <c r="BE127" s="107"/>
      <c r="BF127" s="107">
        <v>396423</v>
      </c>
      <c r="BG127" s="107">
        <f t="shared" si="145"/>
        <v>396423</v>
      </c>
      <c r="BH127" s="106">
        <v>552545</v>
      </c>
      <c r="BI127" s="106">
        <v>549568</v>
      </c>
      <c r="BJ127" s="106">
        <v>714772</v>
      </c>
      <c r="BK127" s="106">
        <v>712581</v>
      </c>
      <c r="BL127" s="107">
        <f t="shared" si="147"/>
        <v>712581</v>
      </c>
      <c r="BM127" s="106">
        <v>821947</v>
      </c>
    </row>
    <row r="128" spans="1:65">
      <c r="B128" s="105" t="s">
        <v>107</v>
      </c>
      <c r="C128" s="23" t="s">
        <v>27</v>
      </c>
      <c r="D128" s="63"/>
      <c r="E128" s="63"/>
      <c r="F128" s="63"/>
      <c r="G128" s="63"/>
      <c r="H128" s="63"/>
      <c r="I128" s="63">
        <v>396401</v>
      </c>
      <c r="J128" s="63">
        <v>999711</v>
      </c>
      <c r="K128" s="63">
        <v>1090863</v>
      </c>
      <c r="L128" s="63">
        <v>579339</v>
      </c>
      <c r="M128" s="63">
        <v>579339</v>
      </c>
      <c r="N128" s="63">
        <v>621646</v>
      </c>
      <c r="O128" s="63">
        <v>541165</v>
      </c>
      <c r="P128" s="63">
        <v>560203</v>
      </c>
      <c r="Q128" s="63">
        <v>767228</v>
      </c>
      <c r="R128" s="63">
        <v>767228</v>
      </c>
      <c r="S128" s="63">
        <v>760183</v>
      </c>
      <c r="T128" s="63">
        <v>798487</v>
      </c>
      <c r="U128" s="63">
        <v>867193</v>
      </c>
      <c r="V128" s="63">
        <v>1051894</v>
      </c>
      <c r="W128" s="63">
        <v>1051894</v>
      </c>
      <c r="X128" s="63">
        <v>952555</v>
      </c>
      <c r="Y128" s="63">
        <v>895238</v>
      </c>
      <c r="Z128" s="63">
        <v>799761</v>
      </c>
      <c r="AA128" s="106">
        <v>811565</v>
      </c>
      <c r="AB128" s="106">
        <v>811565</v>
      </c>
      <c r="AC128" s="106">
        <v>857139</v>
      </c>
      <c r="AD128" s="106">
        <v>925963</v>
      </c>
      <c r="AE128" s="106">
        <v>958744</v>
      </c>
      <c r="AF128" s="106">
        <v>915759</v>
      </c>
      <c r="AG128" s="106">
        <f t="shared" si="149"/>
        <v>915759</v>
      </c>
      <c r="AH128" s="106">
        <v>962141</v>
      </c>
      <c r="AI128" s="106">
        <v>925364</v>
      </c>
      <c r="AJ128" s="106">
        <v>956420</v>
      </c>
      <c r="AK128" s="106">
        <v>949697</v>
      </c>
      <c r="AL128" s="106">
        <f t="shared" si="141"/>
        <v>949697</v>
      </c>
      <c r="AM128" s="106">
        <v>961978</v>
      </c>
      <c r="AN128" s="106">
        <v>887523</v>
      </c>
      <c r="AO128" s="106">
        <v>823573</v>
      </c>
      <c r="AP128" s="106">
        <v>872121</v>
      </c>
      <c r="AQ128" s="106">
        <f t="shared" si="142"/>
        <v>872121</v>
      </c>
      <c r="AS128" s="106"/>
      <c r="AT128" s="106"/>
      <c r="AU128" s="106"/>
      <c r="AV128" s="106">
        <v>786571</v>
      </c>
      <c r="AW128" s="106">
        <f t="shared" si="143"/>
        <v>786571</v>
      </c>
      <c r="AX128" s="106">
        <v>778951</v>
      </c>
      <c r="AY128" s="106">
        <v>772884</v>
      </c>
      <c r="AZ128" s="106">
        <v>705674</v>
      </c>
      <c r="BA128" s="106">
        <v>616803</v>
      </c>
      <c r="BB128" s="106">
        <f t="shared" si="144"/>
        <v>616803</v>
      </c>
      <c r="BC128" s="106">
        <v>577031</v>
      </c>
      <c r="BD128" s="107">
        <v>460091</v>
      </c>
      <c r="BE128" s="107">
        <v>506636</v>
      </c>
      <c r="BF128" s="107">
        <v>588359</v>
      </c>
      <c r="BG128" s="107">
        <f t="shared" si="145"/>
        <v>588359</v>
      </c>
      <c r="BH128" s="106">
        <v>356523</v>
      </c>
      <c r="BI128" s="106">
        <v>377355</v>
      </c>
      <c r="BJ128" s="106">
        <v>356982</v>
      </c>
      <c r="BK128" s="106">
        <v>341011</v>
      </c>
      <c r="BL128" s="107">
        <f t="shared" si="147"/>
        <v>341011</v>
      </c>
      <c r="BM128" s="106">
        <v>384835</v>
      </c>
    </row>
    <row r="129" spans="1:65">
      <c r="B129" s="105" t="s">
        <v>108</v>
      </c>
      <c r="C129" s="23" t="s">
        <v>27</v>
      </c>
      <c r="D129" s="63"/>
      <c r="E129" s="63"/>
      <c r="F129" s="63"/>
      <c r="G129" s="63"/>
      <c r="H129" s="63"/>
      <c r="I129" s="63">
        <v>16015</v>
      </c>
      <c r="J129" s="63">
        <v>17209</v>
      </c>
      <c r="K129" s="63">
        <v>18497</v>
      </c>
      <c r="L129" s="63">
        <v>38095</v>
      </c>
      <c r="M129" s="63">
        <v>38095</v>
      </c>
      <c r="N129" s="63">
        <v>22047</v>
      </c>
      <c r="O129" s="63">
        <v>41653</v>
      </c>
      <c r="P129" s="63">
        <v>45554</v>
      </c>
      <c r="Q129" s="63">
        <v>45666</v>
      </c>
      <c r="R129" s="63">
        <v>45666</v>
      </c>
      <c r="S129" s="63">
        <v>48494</v>
      </c>
      <c r="T129" s="63">
        <v>49769</v>
      </c>
      <c r="U129" s="63">
        <v>48237</v>
      </c>
      <c r="V129" s="63">
        <v>74102</v>
      </c>
      <c r="W129" s="63">
        <v>74102</v>
      </c>
      <c r="X129" s="63">
        <v>80588</v>
      </c>
      <c r="Y129" s="63">
        <v>81480</v>
      </c>
      <c r="Z129" s="63">
        <v>77379</v>
      </c>
      <c r="AA129" s="106">
        <v>65271</v>
      </c>
      <c r="AB129" s="106">
        <v>65271</v>
      </c>
      <c r="AC129" s="106">
        <v>71465</v>
      </c>
      <c r="AD129" s="106">
        <v>76371</v>
      </c>
      <c r="AE129" s="106">
        <v>77677</v>
      </c>
      <c r="AF129" s="106">
        <v>82322</v>
      </c>
      <c r="AG129" s="106">
        <f t="shared" si="149"/>
        <v>82322</v>
      </c>
      <c r="AH129" s="106">
        <v>84026</v>
      </c>
      <c r="AI129" s="106">
        <v>85631</v>
      </c>
      <c r="AJ129" s="106">
        <v>93794</v>
      </c>
      <c r="AK129" s="106">
        <v>101087</v>
      </c>
      <c r="AL129" s="106">
        <f t="shared" si="141"/>
        <v>101087</v>
      </c>
      <c r="AM129" s="106">
        <v>113175</v>
      </c>
      <c r="AN129" s="106">
        <v>113599</v>
      </c>
      <c r="AO129" s="106">
        <v>91337</v>
      </c>
      <c r="AP129" s="106">
        <v>82365</v>
      </c>
      <c r="AQ129" s="106">
        <f t="shared" si="142"/>
        <v>82365</v>
      </c>
      <c r="AS129" s="106"/>
      <c r="AT129" s="106"/>
      <c r="AU129" s="106"/>
      <c r="AV129" s="106">
        <v>82365</v>
      </c>
      <c r="AW129" s="106">
        <f t="shared" si="143"/>
        <v>82365</v>
      </c>
      <c r="AX129" s="106">
        <v>89416</v>
      </c>
      <c r="AY129" s="106">
        <v>91099</v>
      </c>
      <c r="AZ129" s="106">
        <v>95194</v>
      </c>
      <c r="BA129" s="106">
        <v>93570</v>
      </c>
      <c r="BB129" s="106">
        <f t="shared" si="144"/>
        <v>93570</v>
      </c>
      <c r="BC129" s="106">
        <v>82090</v>
      </c>
      <c r="BD129" s="107">
        <v>392872</v>
      </c>
      <c r="BE129" s="107">
        <v>371664</v>
      </c>
      <c r="BF129" s="107">
        <v>384280</v>
      </c>
      <c r="BG129" s="107">
        <f t="shared" si="145"/>
        <v>384280</v>
      </c>
      <c r="BH129" s="106">
        <v>68074</v>
      </c>
      <c r="BI129" s="106">
        <v>61892</v>
      </c>
      <c r="BJ129" s="106">
        <v>55399</v>
      </c>
      <c r="BK129" s="106">
        <v>56233</v>
      </c>
      <c r="BL129" s="107">
        <f t="shared" si="147"/>
        <v>56233</v>
      </c>
      <c r="BM129" s="106">
        <v>64427</v>
      </c>
    </row>
    <row r="130" spans="1:65">
      <c r="B130" s="105" t="s">
        <v>103</v>
      </c>
      <c r="C130" s="23" t="s">
        <v>27</v>
      </c>
      <c r="D130" s="63"/>
      <c r="E130" s="63"/>
      <c r="F130" s="63"/>
      <c r="G130" s="63"/>
      <c r="H130" s="63"/>
      <c r="I130" s="63"/>
      <c r="J130" s="63">
        <v>96128</v>
      </c>
      <c r="K130" s="63">
        <v>104458</v>
      </c>
      <c r="L130" s="63">
        <v>99323</v>
      </c>
      <c r="M130" s="63">
        <v>99323</v>
      </c>
      <c r="N130" s="63">
        <v>102029</v>
      </c>
      <c r="O130" s="63">
        <v>86850</v>
      </c>
      <c r="P130" s="63">
        <v>83887</v>
      </c>
      <c r="Q130" s="63">
        <v>77567</v>
      </c>
      <c r="R130" s="63">
        <v>77567</v>
      </c>
      <c r="S130" s="63">
        <v>77979</v>
      </c>
      <c r="T130" s="63">
        <v>77491</v>
      </c>
      <c r="U130" s="63">
        <v>67448</v>
      </c>
      <c r="V130" s="63">
        <v>355401</v>
      </c>
      <c r="W130" s="63">
        <v>355401</v>
      </c>
      <c r="X130" s="63">
        <v>343714</v>
      </c>
      <c r="Y130" s="63">
        <v>343348</v>
      </c>
      <c r="Z130" s="63">
        <v>331619</v>
      </c>
      <c r="AA130" s="106">
        <v>272130</v>
      </c>
      <c r="AB130" s="106">
        <v>272130</v>
      </c>
      <c r="AC130" s="106">
        <v>273017</v>
      </c>
      <c r="AD130" s="106">
        <v>274374</v>
      </c>
      <c r="AE130" s="106">
        <v>271127</v>
      </c>
      <c r="AF130" s="106">
        <v>213781</v>
      </c>
      <c r="AG130" s="106">
        <f t="shared" si="149"/>
        <v>213781</v>
      </c>
      <c r="AH130" s="106">
        <v>199047</v>
      </c>
      <c r="AI130" s="106">
        <v>182570</v>
      </c>
      <c r="AJ130" s="106">
        <v>167442</v>
      </c>
      <c r="AK130" s="106">
        <v>158305</v>
      </c>
      <c r="AL130" s="106">
        <f t="shared" si="141"/>
        <v>158305</v>
      </c>
      <c r="AM130" s="106">
        <v>141889</v>
      </c>
      <c r="AN130" s="106">
        <v>120523</v>
      </c>
      <c r="AO130" s="106">
        <v>103333</v>
      </c>
      <c r="AP130" s="106">
        <v>644702</v>
      </c>
      <c r="AQ130" s="106">
        <f t="shared" si="142"/>
        <v>644702</v>
      </c>
      <c r="AS130" s="106"/>
      <c r="AT130" s="106"/>
      <c r="AU130" s="106"/>
      <c r="AV130" s="106">
        <v>644702</v>
      </c>
      <c r="AW130" s="106">
        <f t="shared" si="143"/>
        <v>644702</v>
      </c>
      <c r="AX130" s="106">
        <v>628236</v>
      </c>
      <c r="AY130" s="106">
        <v>792518</v>
      </c>
      <c r="AZ130" s="106">
        <v>738450</v>
      </c>
      <c r="BA130" s="106">
        <v>851383</v>
      </c>
      <c r="BB130" s="106">
        <f t="shared" si="144"/>
        <v>851383</v>
      </c>
      <c r="BC130" s="106">
        <v>798266</v>
      </c>
      <c r="BD130" s="107">
        <v>86515</v>
      </c>
      <c r="BE130" s="107">
        <v>73599</v>
      </c>
      <c r="BF130" s="107">
        <v>74116</v>
      </c>
      <c r="BG130" s="107">
        <f t="shared" si="145"/>
        <v>74116</v>
      </c>
      <c r="BH130" s="106">
        <v>654749</v>
      </c>
      <c r="BI130" s="106">
        <v>601914</v>
      </c>
      <c r="BJ130" s="106">
        <v>561661</v>
      </c>
      <c r="BK130" s="106">
        <v>512056</v>
      </c>
      <c r="BL130" s="107">
        <f t="shared" si="147"/>
        <v>512056</v>
      </c>
      <c r="BM130" s="106">
        <v>474328</v>
      </c>
    </row>
    <row r="131" spans="1:65">
      <c r="B131" s="18" t="s">
        <v>109</v>
      </c>
      <c r="C131" s="23" t="s">
        <v>27</v>
      </c>
      <c r="D131" s="108"/>
      <c r="E131" s="108"/>
      <c r="F131" s="108"/>
      <c r="G131" s="108"/>
      <c r="H131" s="108"/>
      <c r="I131" s="108">
        <v>3924022</v>
      </c>
      <c r="J131" s="108">
        <v>9071717</v>
      </c>
      <c r="K131" s="108">
        <v>9728777</v>
      </c>
      <c r="L131" s="108">
        <v>10808087</v>
      </c>
      <c r="M131" s="108">
        <v>10808087</v>
      </c>
      <c r="N131" s="108">
        <v>10103699</v>
      </c>
      <c r="O131" s="108">
        <v>10521694</v>
      </c>
      <c r="P131" s="108">
        <v>10411449</v>
      </c>
      <c r="Q131" s="108">
        <v>10795580</v>
      </c>
      <c r="R131" s="108">
        <v>10795580</v>
      </c>
      <c r="S131" s="108">
        <v>10237532</v>
      </c>
      <c r="T131" s="108">
        <v>10094353</v>
      </c>
      <c r="U131" s="108">
        <v>9824169</v>
      </c>
      <c r="V131" s="108">
        <v>10151003</v>
      </c>
      <c r="W131" s="108">
        <v>10151003</v>
      </c>
      <c r="X131" s="108">
        <v>9804438</v>
      </c>
      <c r="Y131" s="103">
        <v>9810412</v>
      </c>
      <c r="Z131" s="103">
        <v>9590791</v>
      </c>
      <c r="AA131" s="103">
        <v>9522898</v>
      </c>
      <c r="AB131" s="103">
        <v>9522898</v>
      </c>
      <c r="AC131" s="103">
        <v>9763557</v>
      </c>
      <c r="AD131" s="103">
        <v>9287504</v>
      </c>
      <c r="AE131" s="103">
        <v>9445230</v>
      </c>
      <c r="AF131" s="103">
        <v>8790699</v>
      </c>
      <c r="AG131" s="103">
        <f t="shared" si="149"/>
        <v>8790699</v>
      </c>
      <c r="AH131" s="103">
        <v>8708673</v>
      </c>
      <c r="AI131" s="103">
        <v>9318885</v>
      </c>
      <c r="AJ131" s="103">
        <v>8947278</v>
      </c>
      <c r="AK131" s="103">
        <v>8688022</v>
      </c>
      <c r="AL131" s="103">
        <f t="shared" si="141"/>
        <v>8688022</v>
      </c>
      <c r="AM131" s="103">
        <v>8432721</v>
      </c>
      <c r="AN131" s="103">
        <f>SUM(AN124:AN130)</f>
        <v>8104059</v>
      </c>
      <c r="AO131" s="103">
        <f>SUM(AO124:AO130)</f>
        <v>7962356</v>
      </c>
      <c r="AP131" s="103">
        <f>SUM(AP124:AP130)</f>
        <v>8251249</v>
      </c>
      <c r="AQ131" s="103">
        <f t="shared" si="142"/>
        <v>8251249</v>
      </c>
      <c r="AS131" s="103"/>
      <c r="AT131" s="103"/>
      <c r="AU131" s="103"/>
      <c r="AV131" s="103">
        <f>SUM(AV124:AV130)</f>
        <v>10705872</v>
      </c>
      <c r="AW131" s="103">
        <f t="shared" si="143"/>
        <v>10705872</v>
      </c>
      <c r="AX131" s="103">
        <f>SUM(AX124:AX130)</f>
        <v>11062499</v>
      </c>
      <c r="AY131" s="103">
        <f>SUM(AY124:AY130)</f>
        <v>10831964</v>
      </c>
      <c r="AZ131" s="103">
        <v>10860750</v>
      </c>
      <c r="BA131" s="103">
        <v>10997687</v>
      </c>
      <c r="BB131" s="103">
        <f t="shared" si="144"/>
        <v>10997687</v>
      </c>
      <c r="BC131" s="103">
        <v>11098256</v>
      </c>
      <c r="BD131" s="107">
        <v>856417</v>
      </c>
      <c r="BE131" s="107">
        <v>818291</v>
      </c>
      <c r="BF131" s="107">
        <v>702008</v>
      </c>
      <c r="BG131" s="107">
        <f t="shared" si="145"/>
        <v>702008</v>
      </c>
      <c r="BH131" s="103">
        <v>9748513</v>
      </c>
      <c r="BI131" s="103">
        <f>SUM(BI124:BI130)</f>
        <v>7507758</v>
      </c>
      <c r="BJ131" s="103">
        <f>SUM(BJ124:BJ130)</f>
        <v>8196234</v>
      </c>
      <c r="BK131" s="103">
        <f>SUM(BK124:BK130)</f>
        <v>8043009</v>
      </c>
      <c r="BL131" s="107">
        <f t="shared" si="147"/>
        <v>8043009</v>
      </c>
      <c r="BM131" s="103">
        <f>SUM(BM124:BM130)</f>
        <v>8187458</v>
      </c>
    </row>
    <row r="132" spans="1:65">
      <c r="B132" s="18" t="s">
        <v>110</v>
      </c>
      <c r="C132" s="23" t="s">
        <v>27</v>
      </c>
      <c r="D132" s="108"/>
      <c r="E132" s="108"/>
      <c r="F132" s="108"/>
      <c r="G132" s="108"/>
      <c r="H132" s="108"/>
      <c r="I132" s="108">
        <v>6159595</v>
      </c>
      <c r="J132" s="108">
        <v>14379491</v>
      </c>
      <c r="K132" s="108">
        <v>15310408</v>
      </c>
      <c r="L132" s="108">
        <v>17105654</v>
      </c>
      <c r="M132" s="108">
        <v>17105654</v>
      </c>
      <c r="N132" s="108">
        <v>15509198</v>
      </c>
      <c r="O132" s="108">
        <v>17005057</v>
      </c>
      <c r="P132" s="108">
        <v>17454331</v>
      </c>
      <c r="Q132" s="108">
        <v>17304687</v>
      </c>
      <c r="R132" s="108">
        <v>17304687</v>
      </c>
      <c r="S132" s="108">
        <v>16116145</v>
      </c>
      <c r="T132" s="108">
        <v>16040451</v>
      </c>
      <c r="U132" s="108">
        <v>15784695</v>
      </c>
      <c r="V132" s="108">
        <v>15980735</v>
      </c>
      <c r="W132" s="108">
        <v>15980735</v>
      </c>
      <c r="X132" s="108">
        <v>15079922</v>
      </c>
      <c r="Y132" s="108">
        <v>15502540</v>
      </c>
      <c r="Z132" s="108">
        <v>15022372</v>
      </c>
      <c r="AA132" s="108">
        <v>15163870</v>
      </c>
      <c r="AB132" s="108">
        <v>15163870</v>
      </c>
      <c r="AC132" s="108">
        <v>15355117</v>
      </c>
      <c r="AD132" s="108">
        <v>15507485</v>
      </c>
      <c r="AE132" s="108">
        <v>15499074</v>
      </c>
      <c r="AF132" s="108">
        <v>15012890</v>
      </c>
      <c r="AG132" s="108">
        <f t="shared" si="149"/>
        <v>15012890</v>
      </c>
      <c r="AH132" s="108">
        <v>14774228</v>
      </c>
      <c r="AI132" s="108">
        <v>15092614</v>
      </c>
      <c r="AJ132" s="108">
        <v>14749012</v>
      </c>
      <c r="AK132" s="108">
        <f>AK123+AK131</f>
        <v>14530736</v>
      </c>
      <c r="AL132" s="108">
        <f t="shared" si="141"/>
        <v>14530736</v>
      </c>
      <c r="AM132" s="108">
        <f>AM123+AM131</f>
        <v>14371325</v>
      </c>
      <c r="AN132" s="108">
        <f>AN123+AN131</f>
        <v>13736527</v>
      </c>
      <c r="AO132" s="108">
        <f>AO123+AO131</f>
        <v>13616624</v>
      </c>
      <c r="AP132" s="108">
        <f>AP123+AP131</f>
        <v>13820001</v>
      </c>
      <c r="AQ132" s="108">
        <f t="shared" si="142"/>
        <v>13820001</v>
      </c>
      <c r="AS132" s="108"/>
      <c r="AT132" s="108"/>
      <c r="AU132" s="108"/>
      <c r="AV132" s="108">
        <f>AV123+AV131</f>
        <v>16638121</v>
      </c>
      <c r="AW132" s="108">
        <f t="shared" si="143"/>
        <v>16638121</v>
      </c>
      <c r="AX132" s="108">
        <f>AX123+AX131</f>
        <v>16863240</v>
      </c>
      <c r="AY132" s="108">
        <f>AY123+AY131</f>
        <v>17278598</v>
      </c>
      <c r="AZ132" s="108">
        <f>AZ123+AZ131</f>
        <v>17454128</v>
      </c>
      <c r="BA132" s="108">
        <f>BA123+BA131</f>
        <v>17958629</v>
      </c>
      <c r="BB132" s="108">
        <f t="shared" si="144"/>
        <v>17958629</v>
      </c>
      <c r="BC132" s="108">
        <v>17399490</v>
      </c>
      <c r="BD132" s="104">
        <v>10024984</v>
      </c>
      <c r="BE132" s="104">
        <v>9647486</v>
      </c>
      <c r="BF132" s="104">
        <v>10600587</v>
      </c>
      <c r="BG132" s="104">
        <f t="shared" si="145"/>
        <v>10600587</v>
      </c>
      <c r="BH132" s="108">
        <f t="shared" ref="BH132:BK132" si="152">BH131+BH123</f>
        <v>17756359</v>
      </c>
      <c r="BI132" s="108">
        <f t="shared" si="152"/>
        <v>18495552</v>
      </c>
      <c r="BJ132" s="108">
        <f t="shared" si="152"/>
        <v>18763606</v>
      </c>
      <c r="BK132" s="108">
        <f t="shared" si="152"/>
        <v>20379338</v>
      </c>
      <c r="BL132" s="104">
        <f t="shared" si="147"/>
        <v>20379338</v>
      </c>
      <c r="BM132" s="108">
        <f t="shared" ref="BM132" si="153">BM131+BM123</f>
        <v>21519785</v>
      </c>
    </row>
    <row r="133" spans="1:65" ht="7.15" customHeight="1">
      <c r="B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03"/>
      <c r="AM133" s="103"/>
      <c r="AN133" s="103"/>
      <c r="AO133" s="103"/>
      <c r="AP133" s="103"/>
      <c r="AQ133" s="103"/>
      <c r="AS133" s="103"/>
      <c r="AT133" s="103"/>
      <c r="AU133" s="103"/>
      <c r="AV133" s="103"/>
      <c r="AW133" s="103"/>
      <c r="AX133" s="103"/>
      <c r="AY133" s="103"/>
      <c r="AZ133" s="103"/>
      <c r="BA133" s="103"/>
      <c r="BB133" s="103"/>
      <c r="BC133" s="103"/>
      <c r="BD133" s="109"/>
      <c r="BE133" s="109"/>
      <c r="BF133" s="109"/>
      <c r="BG133" s="109"/>
      <c r="BH133" s="103"/>
      <c r="BI133" s="103"/>
      <c r="BJ133" s="103"/>
      <c r="BK133" s="103"/>
      <c r="BL133" s="109"/>
      <c r="BM133" s="103"/>
    </row>
    <row r="134" spans="1:65">
      <c r="B134" s="105" t="s">
        <v>111</v>
      </c>
      <c r="C134" s="23" t="s">
        <v>27</v>
      </c>
      <c r="D134" s="63"/>
      <c r="E134" s="63"/>
      <c r="F134" s="63"/>
      <c r="G134" s="63"/>
      <c r="H134" s="63"/>
      <c r="I134" s="63">
        <v>484133</v>
      </c>
      <c r="J134" s="63">
        <v>1435542</v>
      </c>
      <c r="K134" s="63">
        <v>1432032</v>
      </c>
      <c r="L134" s="63">
        <v>1501018</v>
      </c>
      <c r="M134" s="63">
        <v>1501018</v>
      </c>
      <c r="N134" s="63">
        <v>1605369</v>
      </c>
      <c r="O134" s="63">
        <v>1605165</v>
      </c>
      <c r="P134" s="63">
        <v>1605165</v>
      </c>
      <c r="Q134" s="63">
        <v>2389384</v>
      </c>
      <c r="R134" s="63">
        <v>2389384</v>
      </c>
      <c r="S134" s="63">
        <v>2545705</v>
      </c>
      <c r="T134" s="63">
        <v>2545705</v>
      </c>
      <c r="U134" s="63">
        <v>2545705</v>
      </c>
      <c r="V134" s="63">
        <v>2545705</v>
      </c>
      <c r="W134" s="63">
        <v>2545705</v>
      </c>
      <c r="X134" s="63">
        <v>2545705</v>
      </c>
      <c r="Y134" s="63">
        <v>2545705</v>
      </c>
      <c r="Z134" s="63">
        <v>2545705</v>
      </c>
      <c r="AA134" s="63">
        <v>2545705</v>
      </c>
      <c r="AB134" s="63">
        <v>2545705</v>
      </c>
      <c r="AC134" s="63">
        <v>2545705</v>
      </c>
      <c r="AD134" s="63">
        <v>2545705</v>
      </c>
      <c r="AE134" s="63">
        <v>2541068</v>
      </c>
      <c r="AF134" s="63">
        <v>3149564</v>
      </c>
      <c r="AG134" s="63">
        <f t="shared" ref="AG134:AG140" si="154">AF134</f>
        <v>3149564</v>
      </c>
      <c r="AH134" s="63">
        <v>3149564</v>
      </c>
      <c r="AI134" s="63">
        <v>3146265</v>
      </c>
      <c r="AJ134" s="63">
        <v>3146265</v>
      </c>
      <c r="AK134" s="63">
        <v>3146265</v>
      </c>
      <c r="AL134" s="63">
        <f t="shared" si="141"/>
        <v>3146265</v>
      </c>
      <c r="AM134" s="63">
        <v>3146265</v>
      </c>
      <c r="AN134" s="63">
        <v>3146265</v>
      </c>
      <c r="AO134" s="63">
        <v>3146265</v>
      </c>
      <c r="AP134" s="63">
        <v>3146265</v>
      </c>
      <c r="AQ134" s="63">
        <f t="shared" si="142"/>
        <v>3146265</v>
      </c>
      <c r="AS134" s="63"/>
      <c r="AT134" s="63"/>
      <c r="AU134" s="63"/>
      <c r="AV134" s="63">
        <v>3146265</v>
      </c>
      <c r="AW134" s="63">
        <f t="shared" si="143"/>
        <v>3146265</v>
      </c>
      <c r="AX134" s="63">
        <v>3146265</v>
      </c>
      <c r="AY134" s="63">
        <v>3146265</v>
      </c>
      <c r="AZ134" s="63">
        <v>3146265</v>
      </c>
      <c r="BA134" s="63">
        <v>3146265</v>
      </c>
      <c r="BB134" s="63">
        <f t="shared" si="144"/>
        <v>3146265</v>
      </c>
      <c r="BC134" s="63">
        <v>3146265</v>
      </c>
      <c r="BD134" s="66">
        <v>3146265</v>
      </c>
      <c r="BE134" s="66">
        <v>3146265</v>
      </c>
      <c r="BF134" s="66">
        <v>3146265</v>
      </c>
      <c r="BG134" s="66">
        <f t="shared" ref="BG134:BG140" si="155">BF134</f>
        <v>3146265</v>
      </c>
      <c r="BH134" s="63">
        <v>3146265</v>
      </c>
      <c r="BI134" s="63">
        <v>3146265</v>
      </c>
      <c r="BJ134" s="63">
        <v>3146265</v>
      </c>
      <c r="BK134" s="63">
        <v>3146265</v>
      </c>
      <c r="BL134" s="66">
        <f t="shared" ref="BL134:BL140" si="156">BK134</f>
        <v>3146265</v>
      </c>
      <c r="BM134" s="63">
        <v>3146265</v>
      </c>
    </row>
    <row r="135" spans="1:65">
      <c r="B135" s="105" t="s">
        <v>112</v>
      </c>
      <c r="C135" s="23" t="s">
        <v>27</v>
      </c>
      <c r="D135" s="63"/>
      <c r="E135" s="63"/>
      <c r="F135" s="63"/>
      <c r="G135" s="63"/>
      <c r="H135" s="63"/>
      <c r="I135" s="63">
        <v>1169997</v>
      </c>
      <c r="J135" s="63">
        <v>1186217</v>
      </c>
      <c r="K135" s="63">
        <v>1142333</v>
      </c>
      <c r="L135" s="63">
        <v>1076136</v>
      </c>
      <c r="M135" s="63">
        <v>1076136</v>
      </c>
      <c r="N135" s="63">
        <v>1146618</v>
      </c>
      <c r="O135" s="63">
        <v>800711</v>
      </c>
      <c r="P135" s="63">
        <v>852605</v>
      </c>
      <c r="Q135" s="63">
        <v>795303</v>
      </c>
      <c r="R135" s="63">
        <v>795303</v>
      </c>
      <c r="S135" s="63">
        <v>753967</v>
      </c>
      <c r="T135" s="63">
        <v>695054</v>
      </c>
      <c r="U135" s="63">
        <v>437080</v>
      </c>
      <c r="V135" s="63">
        <v>536190</v>
      </c>
      <c r="W135" s="63">
        <v>536190</v>
      </c>
      <c r="X135" s="63">
        <v>496771</v>
      </c>
      <c r="Y135" s="63">
        <v>448213</v>
      </c>
      <c r="Z135" s="63">
        <v>334736</v>
      </c>
      <c r="AA135" s="63">
        <v>317950</v>
      </c>
      <c r="AB135" s="63">
        <v>317950</v>
      </c>
      <c r="AC135" s="63">
        <v>389241</v>
      </c>
      <c r="AD135" s="63">
        <v>324766</v>
      </c>
      <c r="AE135" s="63">
        <v>328070</v>
      </c>
      <c r="AF135" s="63">
        <v>366404</v>
      </c>
      <c r="AG135" s="63">
        <f t="shared" si="154"/>
        <v>366404</v>
      </c>
      <c r="AH135" s="63">
        <v>412294</v>
      </c>
      <c r="AI135" s="63">
        <v>293923</v>
      </c>
      <c r="AJ135" s="63">
        <v>428102</v>
      </c>
      <c r="AK135" s="63">
        <v>475118</v>
      </c>
      <c r="AL135" s="63">
        <f t="shared" si="141"/>
        <v>475118</v>
      </c>
      <c r="AM135" s="63">
        <v>531291</v>
      </c>
      <c r="AN135" s="63">
        <v>445903</v>
      </c>
      <c r="AO135" s="63">
        <v>493614</v>
      </c>
      <c r="AP135" s="63">
        <v>597675</v>
      </c>
      <c r="AQ135" s="63">
        <f t="shared" si="142"/>
        <v>597675</v>
      </c>
      <c r="AS135" s="63"/>
      <c r="AT135" s="63"/>
      <c r="AU135" s="63"/>
      <c r="AV135" s="63">
        <v>218971</v>
      </c>
      <c r="AW135" s="63">
        <f t="shared" si="143"/>
        <v>218971</v>
      </c>
      <c r="AX135" s="63">
        <v>158897</v>
      </c>
      <c r="AY135" s="63">
        <v>96080</v>
      </c>
      <c r="AZ135" s="63">
        <v>182345</v>
      </c>
      <c r="BA135" s="63">
        <v>352272</v>
      </c>
      <c r="BB135" s="63">
        <f t="shared" si="144"/>
        <v>352272</v>
      </c>
      <c r="BC135" s="63">
        <v>-1767971</v>
      </c>
      <c r="BD135" s="66">
        <v>-2658015</v>
      </c>
      <c r="BE135" s="66">
        <v>-3231138</v>
      </c>
      <c r="BF135" s="66">
        <v>-4193615</v>
      </c>
      <c r="BG135" s="66">
        <f t="shared" si="155"/>
        <v>-4193615</v>
      </c>
      <c r="BH135" s="63">
        <v>-4624482</v>
      </c>
      <c r="BI135" s="63">
        <v>-5394119</v>
      </c>
      <c r="BJ135" s="63">
        <v>-6085992</v>
      </c>
      <c r="BK135" s="63">
        <v>-8841106</v>
      </c>
      <c r="BL135" s="66">
        <f t="shared" si="156"/>
        <v>-8841106</v>
      </c>
      <c r="BM135" s="63">
        <v>-9221179</v>
      </c>
    </row>
    <row r="136" spans="1:65">
      <c r="B136" s="105" t="s">
        <v>113</v>
      </c>
      <c r="C136" s="23" t="s">
        <v>27</v>
      </c>
      <c r="D136" s="63"/>
      <c r="E136" s="63"/>
      <c r="F136" s="63"/>
      <c r="G136" s="63"/>
      <c r="H136" s="63"/>
      <c r="I136" s="63">
        <v>-203</v>
      </c>
      <c r="J136" s="63">
        <v>-203</v>
      </c>
      <c r="K136" s="63">
        <v>-203</v>
      </c>
      <c r="L136" s="63">
        <v>-203</v>
      </c>
      <c r="M136" s="63">
        <v>-203</v>
      </c>
      <c r="N136" s="63">
        <v>-203</v>
      </c>
      <c r="O136" s="63">
        <v>-178</v>
      </c>
      <c r="P136" s="63">
        <v>-178</v>
      </c>
      <c r="Q136" s="63">
        <v>-178</v>
      </c>
      <c r="R136" s="63">
        <v>-178</v>
      </c>
      <c r="S136" s="63">
        <v>-178</v>
      </c>
      <c r="T136" s="63">
        <v>-178</v>
      </c>
      <c r="U136" s="63">
        <v>-178</v>
      </c>
      <c r="V136" s="63">
        <v>-178</v>
      </c>
      <c r="W136" s="63">
        <v>-178</v>
      </c>
      <c r="X136" s="63">
        <v>-178</v>
      </c>
      <c r="Y136" s="63">
        <v>-178</v>
      </c>
      <c r="Z136" s="63">
        <v>-178</v>
      </c>
      <c r="AA136" s="63">
        <v>-178</v>
      </c>
      <c r="AB136" s="63">
        <v>-178</v>
      </c>
      <c r="AC136" s="63">
        <v>-178</v>
      </c>
      <c r="AD136" s="63">
        <v>-178</v>
      </c>
      <c r="AE136" s="63">
        <v>-178</v>
      </c>
      <c r="AF136" s="63">
        <v>-178</v>
      </c>
      <c r="AG136" s="63">
        <f t="shared" si="154"/>
        <v>-178</v>
      </c>
      <c r="AH136" s="63">
        <v>-178</v>
      </c>
      <c r="AI136" s="63">
        <v>-178</v>
      </c>
      <c r="AJ136" s="63">
        <v>-178</v>
      </c>
      <c r="AK136" s="63">
        <v>-178</v>
      </c>
      <c r="AL136" s="63">
        <f t="shared" si="141"/>
        <v>-178</v>
      </c>
      <c r="AM136" s="63">
        <v>-178</v>
      </c>
      <c r="AN136" s="63">
        <v>-178</v>
      </c>
      <c r="AO136" s="63">
        <v>-178</v>
      </c>
      <c r="AP136" s="63">
        <v>-178</v>
      </c>
      <c r="AQ136" s="63">
        <f t="shared" si="142"/>
        <v>-178</v>
      </c>
      <c r="AS136" s="63"/>
      <c r="AT136" s="63"/>
      <c r="AU136" s="63"/>
      <c r="AV136" s="63">
        <v>-178</v>
      </c>
      <c r="AW136" s="63">
        <f t="shared" si="143"/>
        <v>-178</v>
      </c>
      <c r="AX136" s="63">
        <v>-178</v>
      </c>
      <c r="AY136" s="63">
        <v>-178</v>
      </c>
      <c r="AZ136" s="63">
        <v>-178</v>
      </c>
      <c r="BA136" s="63">
        <v>-178</v>
      </c>
      <c r="BB136" s="63">
        <f t="shared" si="144"/>
        <v>-178</v>
      </c>
      <c r="BC136" s="63">
        <v>-178</v>
      </c>
      <c r="BD136" s="66">
        <v>-178</v>
      </c>
      <c r="BE136" s="66">
        <v>-178</v>
      </c>
      <c r="BF136" s="66">
        <v>-178</v>
      </c>
      <c r="BG136" s="66">
        <f t="shared" si="155"/>
        <v>-178</v>
      </c>
      <c r="BH136" s="63">
        <v>-178</v>
      </c>
      <c r="BI136" s="63">
        <v>-178</v>
      </c>
      <c r="BJ136" s="63">
        <v>-178</v>
      </c>
      <c r="BK136" s="63">
        <v>-178</v>
      </c>
      <c r="BL136" s="66">
        <f t="shared" si="156"/>
        <v>-178</v>
      </c>
      <c r="BM136" s="63">
        <v>-178</v>
      </c>
    </row>
    <row r="137" spans="1:65">
      <c r="B137" s="105" t="s">
        <v>114</v>
      </c>
      <c r="C137" s="23" t="s">
        <v>27</v>
      </c>
      <c r="D137" s="63"/>
      <c r="E137" s="63"/>
      <c r="F137" s="63"/>
      <c r="G137" s="63"/>
      <c r="H137" s="63"/>
      <c r="I137" s="63">
        <v>-134847</v>
      </c>
      <c r="J137" s="63">
        <v>2539810</v>
      </c>
      <c r="K137" s="63">
        <v>2540870</v>
      </c>
      <c r="L137" s="63">
        <v>2535100</v>
      </c>
      <c r="M137" s="63">
        <v>2535100</v>
      </c>
      <c r="N137" s="63">
        <v>2579504</v>
      </c>
      <c r="O137" s="63">
        <v>2222417</v>
      </c>
      <c r="P137" s="63">
        <v>2215676</v>
      </c>
      <c r="Q137" s="63">
        <v>2054312</v>
      </c>
      <c r="R137" s="63">
        <v>2054312</v>
      </c>
      <c r="S137" s="63">
        <v>2178031</v>
      </c>
      <c r="T137" s="63">
        <v>2322676</v>
      </c>
      <c r="U137" s="63">
        <v>1780764</v>
      </c>
      <c r="V137" s="63">
        <v>1320179</v>
      </c>
      <c r="W137" s="63">
        <v>1320179</v>
      </c>
      <c r="X137" s="63">
        <v>677006</v>
      </c>
      <c r="Y137" s="63">
        <v>767258</v>
      </c>
      <c r="Z137" s="63">
        <v>-6286</v>
      </c>
      <c r="AA137" s="63">
        <v>-6942</v>
      </c>
      <c r="AB137" s="63">
        <v>-6942</v>
      </c>
      <c r="AC137" s="63">
        <v>256380</v>
      </c>
      <c r="AD137" s="63">
        <v>579411</v>
      </c>
      <c r="AE137" s="63">
        <v>583047</v>
      </c>
      <c r="AF137" s="63">
        <v>580870</v>
      </c>
      <c r="AG137" s="63">
        <f t="shared" si="154"/>
        <v>580870</v>
      </c>
      <c r="AH137" s="63">
        <v>678887</v>
      </c>
      <c r="AI137" s="63">
        <v>545231</v>
      </c>
      <c r="AJ137" s="63">
        <v>701587</v>
      </c>
      <c r="AK137" s="63">
        <v>554884</v>
      </c>
      <c r="AL137" s="63">
        <f t="shared" si="141"/>
        <v>554884</v>
      </c>
      <c r="AM137" s="63">
        <v>546331</v>
      </c>
      <c r="AN137" s="63">
        <v>-15593</v>
      </c>
      <c r="AO137" s="63">
        <v>-121869</v>
      </c>
      <c r="AP137" s="63">
        <v>-76926</v>
      </c>
      <c r="AQ137" s="63">
        <f t="shared" si="142"/>
        <v>-76926</v>
      </c>
      <c r="AS137" s="63"/>
      <c r="AT137" s="63"/>
      <c r="AU137" s="63"/>
      <c r="AV137" s="63">
        <v>-4365</v>
      </c>
      <c r="AW137" s="63">
        <f t="shared" si="143"/>
        <v>-4365</v>
      </c>
      <c r="AX137" s="63">
        <v>-36890</v>
      </c>
      <c r="AY137" s="63">
        <v>-211531</v>
      </c>
      <c r="AZ137" s="63">
        <v>-482509</v>
      </c>
      <c r="BA137" s="63">
        <v>-367577</v>
      </c>
      <c r="BB137" s="63">
        <f t="shared" si="144"/>
        <v>-367577</v>
      </c>
      <c r="BC137" s="63">
        <v>-1295716</v>
      </c>
      <c r="BD137" s="66">
        <v>-1387267</v>
      </c>
      <c r="BE137" s="66">
        <v>-1387153</v>
      </c>
      <c r="BF137" s="66">
        <v>-1388185</v>
      </c>
      <c r="BG137" s="66">
        <f t="shared" si="155"/>
        <v>-1388185</v>
      </c>
      <c r="BH137" s="63">
        <v>-1388131</v>
      </c>
      <c r="BI137" s="63">
        <v>-1402095</v>
      </c>
      <c r="BJ137" s="63">
        <v>-1371612</v>
      </c>
      <c r="BK137" s="63">
        <v>-1361529</v>
      </c>
      <c r="BL137" s="66">
        <f t="shared" si="156"/>
        <v>-1361529</v>
      </c>
      <c r="BM137" s="63">
        <v>-1477059</v>
      </c>
    </row>
    <row r="138" spans="1:65">
      <c r="B138" s="105" t="s">
        <v>115</v>
      </c>
      <c r="C138" s="23" t="s">
        <v>27</v>
      </c>
      <c r="D138" s="63"/>
      <c r="E138" s="63"/>
      <c r="F138" s="63"/>
      <c r="G138" s="63"/>
      <c r="H138" s="63"/>
      <c r="I138" s="63">
        <v>1519080</v>
      </c>
      <c r="J138" s="63">
        <v>5161366</v>
      </c>
      <c r="K138" s="63">
        <v>5115032</v>
      </c>
      <c r="L138" s="63">
        <v>5112051</v>
      </c>
      <c r="M138" s="63">
        <v>5112051</v>
      </c>
      <c r="N138" s="63">
        <v>5331288</v>
      </c>
      <c r="O138" s="63">
        <v>4628115</v>
      </c>
      <c r="P138" s="63">
        <v>4673268</v>
      </c>
      <c r="Q138" s="63">
        <v>5238821</v>
      </c>
      <c r="R138" s="63">
        <v>5238821</v>
      </c>
      <c r="S138" s="63">
        <v>5477525</v>
      </c>
      <c r="T138" s="63">
        <v>5563257</v>
      </c>
      <c r="U138" s="63">
        <v>4763371</v>
      </c>
      <c r="V138" s="63">
        <v>4401896</v>
      </c>
      <c r="W138" s="63">
        <v>4401896</v>
      </c>
      <c r="X138" s="63">
        <v>3719304</v>
      </c>
      <c r="Y138" s="63">
        <v>3760998</v>
      </c>
      <c r="Z138" s="63">
        <v>2873977</v>
      </c>
      <c r="AA138" s="63">
        <v>2856535</v>
      </c>
      <c r="AB138" s="63">
        <v>2856535</v>
      </c>
      <c r="AC138" s="63">
        <v>3191148</v>
      </c>
      <c r="AD138" s="63">
        <v>3449704</v>
      </c>
      <c r="AE138" s="63">
        <v>3452007</v>
      </c>
      <c r="AF138" s="63">
        <v>4096660</v>
      </c>
      <c r="AG138" s="63">
        <f t="shared" si="154"/>
        <v>4096660</v>
      </c>
      <c r="AH138" s="63">
        <v>4240567</v>
      </c>
      <c r="AI138" s="63">
        <v>3985241</v>
      </c>
      <c r="AJ138" s="63">
        <v>4275776</v>
      </c>
      <c r="AK138" s="63">
        <v>4176089</v>
      </c>
      <c r="AL138" s="63">
        <f t="shared" si="141"/>
        <v>4176089</v>
      </c>
      <c r="AM138" s="63">
        <v>4223709</v>
      </c>
      <c r="AN138" s="63">
        <f>SUM(AN134:AN137)</f>
        <v>3576397</v>
      </c>
      <c r="AO138" s="63">
        <f>SUM(AO134:AO137)</f>
        <v>3517832</v>
      </c>
      <c r="AP138" s="63">
        <f>SUM(AP134:AP137)</f>
        <v>3666836</v>
      </c>
      <c r="AQ138" s="63">
        <f t="shared" si="142"/>
        <v>3666836</v>
      </c>
      <c r="AS138" s="63"/>
      <c r="AT138" s="63"/>
      <c r="AU138" s="63"/>
      <c r="AV138" s="63">
        <f>SUM(AV134:AV137)</f>
        <v>3360693</v>
      </c>
      <c r="AW138" s="63">
        <f t="shared" si="143"/>
        <v>3360693</v>
      </c>
      <c r="AX138" s="63">
        <f>SUM(AX134:AX137)</f>
        <v>3268094</v>
      </c>
      <c r="AY138" s="63">
        <f>SUM(AY134:AY137)</f>
        <v>3030636</v>
      </c>
      <c r="AZ138" s="63">
        <v>2845923</v>
      </c>
      <c r="BA138" s="63">
        <v>3130782</v>
      </c>
      <c r="BB138" s="63">
        <f t="shared" si="144"/>
        <v>3130782</v>
      </c>
      <c r="BC138" s="63">
        <v>82400</v>
      </c>
      <c r="BD138" s="66">
        <v>-899195</v>
      </c>
      <c r="BE138" s="66">
        <v>-1472204</v>
      </c>
      <c r="BF138" s="66">
        <v>-2435713</v>
      </c>
      <c r="BG138" s="66">
        <f t="shared" si="155"/>
        <v>-2435713</v>
      </c>
      <c r="BH138" s="63">
        <f t="shared" ref="BH138:BK138" si="157">SUM(BH134:BH137)</f>
        <v>-2866526</v>
      </c>
      <c r="BI138" s="63">
        <f t="shared" si="157"/>
        <v>-3650127</v>
      </c>
      <c r="BJ138" s="63">
        <f t="shared" si="157"/>
        <v>-4311517</v>
      </c>
      <c r="BK138" s="63">
        <f t="shared" si="157"/>
        <v>-7056548</v>
      </c>
      <c r="BL138" s="66">
        <f t="shared" si="156"/>
        <v>-7056548</v>
      </c>
      <c r="BM138" s="63">
        <f t="shared" ref="BM138" si="158">SUM(BM134:BM137)</f>
        <v>-7552151</v>
      </c>
    </row>
    <row r="139" spans="1:65">
      <c r="B139" s="105" t="s">
        <v>116</v>
      </c>
      <c r="C139" s="23" t="s">
        <v>27</v>
      </c>
      <c r="D139" s="63"/>
      <c r="E139" s="63"/>
      <c r="F139" s="63"/>
      <c r="G139" s="63"/>
      <c r="H139" s="63"/>
      <c r="I139" s="63">
        <v>9347</v>
      </c>
      <c r="J139" s="63">
        <v>101167</v>
      </c>
      <c r="K139" s="63">
        <v>39863</v>
      </c>
      <c r="L139" s="63">
        <v>108634</v>
      </c>
      <c r="M139" s="63">
        <v>108634</v>
      </c>
      <c r="N139" s="63">
        <v>20890</v>
      </c>
      <c r="O139" s="63">
        <v>93730</v>
      </c>
      <c r="P139" s="63">
        <v>92736</v>
      </c>
      <c r="Q139" s="63">
        <v>87638</v>
      </c>
      <c r="R139" s="63">
        <v>87638</v>
      </c>
      <c r="S139" s="63">
        <v>85188</v>
      </c>
      <c r="T139" s="63">
        <v>83495</v>
      </c>
      <c r="U139" s="63">
        <v>99133</v>
      </c>
      <c r="V139" s="63">
        <v>101799</v>
      </c>
      <c r="W139" s="63">
        <v>101799</v>
      </c>
      <c r="X139" s="63">
        <v>90454</v>
      </c>
      <c r="Y139" s="63">
        <v>98911</v>
      </c>
      <c r="Z139" s="63">
        <v>78678</v>
      </c>
      <c r="AA139" s="106">
        <v>81013</v>
      </c>
      <c r="AB139" s="106">
        <v>81013</v>
      </c>
      <c r="AC139" s="106">
        <v>85582</v>
      </c>
      <c r="AD139" s="106">
        <v>89508</v>
      </c>
      <c r="AE139" s="106">
        <v>89077</v>
      </c>
      <c r="AF139" s="106">
        <v>88644</v>
      </c>
      <c r="AG139" s="106">
        <f t="shared" si="154"/>
        <v>88644</v>
      </c>
      <c r="AH139" s="106">
        <v>90606</v>
      </c>
      <c r="AI139" s="106">
        <v>89332</v>
      </c>
      <c r="AJ139" s="106">
        <v>101266</v>
      </c>
      <c r="AK139" s="106">
        <v>91147</v>
      </c>
      <c r="AL139" s="106">
        <f t="shared" si="141"/>
        <v>91147</v>
      </c>
      <c r="AM139" s="106">
        <v>93071</v>
      </c>
      <c r="AN139" s="106">
        <v>79206</v>
      </c>
      <c r="AO139" s="106">
        <v>66461</v>
      </c>
      <c r="AP139" s="106">
        <v>79940</v>
      </c>
      <c r="AQ139" s="106">
        <f t="shared" si="142"/>
        <v>79940</v>
      </c>
      <c r="AS139" s="106"/>
      <c r="AT139" s="106"/>
      <c r="AU139" s="106"/>
      <c r="AV139" s="106">
        <v>79908</v>
      </c>
      <c r="AW139" s="106">
        <f t="shared" si="143"/>
        <v>79908</v>
      </c>
      <c r="AX139" s="106">
        <v>94173</v>
      </c>
      <c r="AY139" s="106">
        <v>19810</v>
      </c>
      <c r="AZ139" s="106">
        <v>-5221</v>
      </c>
      <c r="BA139" s="106">
        <v>-1605</v>
      </c>
      <c r="BB139" s="106">
        <f t="shared" si="144"/>
        <v>-1605</v>
      </c>
      <c r="BC139" s="106">
        <v>-1393</v>
      </c>
      <c r="BD139" s="107">
        <v>-4523</v>
      </c>
      <c r="BE139" s="107">
        <v>-5209</v>
      </c>
      <c r="BF139" s="107">
        <v>-6673</v>
      </c>
      <c r="BG139" s="107">
        <f t="shared" si="155"/>
        <v>-6673</v>
      </c>
      <c r="BH139" s="106">
        <v>-8658</v>
      </c>
      <c r="BI139" s="106">
        <v>-10474</v>
      </c>
      <c r="BJ139" s="106">
        <v>-13872</v>
      </c>
      <c r="BK139" s="106">
        <v>-10356</v>
      </c>
      <c r="BL139" s="107">
        <f t="shared" si="156"/>
        <v>-10356</v>
      </c>
      <c r="BM139" s="106">
        <v>-7914</v>
      </c>
    </row>
    <row r="140" spans="1:65">
      <c r="B140" s="18" t="s">
        <v>117</v>
      </c>
      <c r="C140" s="23" t="s">
        <v>27</v>
      </c>
      <c r="D140" s="108"/>
      <c r="E140" s="108"/>
      <c r="F140" s="108"/>
      <c r="G140" s="108"/>
      <c r="H140" s="108"/>
      <c r="I140" s="108">
        <v>1528427</v>
      </c>
      <c r="J140" s="108">
        <v>5262533</v>
      </c>
      <c r="K140" s="108">
        <v>5154895</v>
      </c>
      <c r="L140" s="108">
        <v>5220685</v>
      </c>
      <c r="M140" s="108">
        <v>5220685</v>
      </c>
      <c r="N140" s="108">
        <v>5352178</v>
      </c>
      <c r="O140" s="108">
        <v>4721845</v>
      </c>
      <c r="P140" s="108">
        <v>4766004</v>
      </c>
      <c r="Q140" s="108">
        <v>5326459</v>
      </c>
      <c r="R140" s="108">
        <v>5326459</v>
      </c>
      <c r="S140" s="108">
        <v>5562713</v>
      </c>
      <c r="T140" s="108">
        <v>5646752</v>
      </c>
      <c r="U140" s="108">
        <v>4862504</v>
      </c>
      <c r="V140" s="108">
        <v>4503695</v>
      </c>
      <c r="W140" s="108">
        <v>4503695</v>
      </c>
      <c r="X140" s="108">
        <v>3809758</v>
      </c>
      <c r="Y140" s="108">
        <v>3859909</v>
      </c>
      <c r="Z140" s="108">
        <v>2952655</v>
      </c>
      <c r="AA140" s="108">
        <v>2937548</v>
      </c>
      <c r="AB140" s="108">
        <v>2937548</v>
      </c>
      <c r="AC140" s="108">
        <v>3276730</v>
      </c>
      <c r="AD140" s="108">
        <v>3539212</v>
      </c>
      <c r="AE140" s="108">
        <v>3541084</v>
      </c>
      <c r="AF140" s="108">
        <v>4185304</v>
      </c>
      <c r="AG140" s="108">
        <f t="shared" si="154"/>
        <v>4185304</v>
      </c>
      <c r="AH140" s="108">
        <v>4331173</v>
      </c>
      <c r="AI140" s="108">
        <v>4074573</v>
      </c>
      <c r="AJ140" s="108">
        <v>4377042</v>
      </c>
      <c r="AK140" s="108">
        <v>4267236</v>
      </c>
      <c r="AL140" s="108">
        <f>AK140</f>
        <v>4267236</v>
      </c>
      <c r="AM140" s="108">
        <v>4316780</v>
      </c>
      <c r="AN140" s="108">
        <f>AN138+AN139</f>
        <v>3655603</v>
      </c>
      <c r="AO140" s="108">
        <f>AO138+AO139</f>
        <v>3584293</v>
      </c>
      <c r="AP140" s="108">
        <f>AP138+AP139</f>
        <v>3746776</v>
      </c>
      <c r="AQ140" s="108">
        <f>AP140</f>
        <v>3746776</v>
      </c>
      <c r="AS140" s="108"/>
      <c r="AT140" s="108"/>
      <c r="AU140" s="108"/>
      <c r="AV140" s="108">
        <f>AV138+AV139</f>
        <v>3440601</v>
      </c>
      <c r="AW140" s="108">
        <f>AV140</f>
        <v>3440601</v>
      </c>
      <c r="AX140" s="108">
        <f>AX138+AX139</f>
        <v>3362267</v>
      </c>
      <c r="AY140" s="108">
        <f>AY138+AY139</f>
        <v>3050446</v>
      </c>
      <c r="AZ140" s="108">
        <f>AZ138+AZ139</f>
        <v>2840702</v>
      </c>
      <c r="BA140" s="108">
        <f>BA138+BA139</f>
        <v>3129177</v>
      </c>
      <c r="BB140" s="108">
        <f>BA140</f>
        <v>3129177</v>
      </c>
      <c r="BC140" s="108">
        <v>81007</v>
      </c>
      <c r="BD140" s="109">
        <v>-903718</v>
      </c>
      <c r="BE140" s="109">
        <v>-1477413</v>
      </c>
      <c r="BF140" s="109">
        <f>BF138+BF139</f>
        <v>-2442386</v>
      </c>
      <c r="BG140" s="109">
        <f t="shared" si="155"/>
        <v>-2442386</v>
      </c>
      <c r="BH140" s="108">
        <f t="shared" ref="BH140:BK140" si="159">BH138+BH139</f>
        <v>-2875184</v>
      </c>
      <c r="BI140" s="108">
        <f t="shared" si="159"/>
        <v>-3660601</v>
      </c>
      <c r="BJ140" s="108">
        <f t="shared" si="159"/>
        <v>-4325389</v>
      </c>
      <c r="BK140" s="108">
        <f t="shared" si="159"/>
        <v>-7066904</v>
      </c>
      <c r="BL140" s="109">
        <f t="shared" si="156"/>
        <v>-7066904</v>
      </c>
      <c r="BM140" s="108">
        <f t="shared" ref="BM140" si="160">BM138+BM139</f>
        <v>-7560065</v>
      </c>
    </row>
    <row r="141" spans="1:65">
      <c r="AA141" s="110"/>
      <c r="AC141" s="110"/>
      <c r="AD141" s="110"/>
      <c r="AE141" s="110"/>
      <c r="AF141" s="110"/>
      <c r="AH141" s="110"/>
      <c r="AI141" s="110"/>
      <c r="AJ141" s="110"/>
      <c r="AK141" s="110"/>
      <c r="BD141" s="26"/>
      <c r="BE141" s="26"/>
      <c r="BF141" s="26"/>
      <c r="BG141" s="26"/>
      <c r="BL141" s="26"/>
    </row>
    <row r="143" spans="1:65">
      <c r="A143" s="29" t="s">
        <v>118</v>
      </c>
      <c r="C143" s="23"/>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S143" s="19"/>
      <c r="AT143" s="19"/>
      <c r="AU143" s="19"/>
      <c r="AW143" s="19"/>
      <c r="AX143" s="19"/>
      <c r="AY143" s="19"/>
      <c r="AZ143" s="19"/>
      <c r="BA143" s="19"/>
      <c r="BB143" s="19"/>
      <c r="BC143" s="19"/>
      <c r="BH143" s="19"/>
      <c r="BI143" s="19"/>
      <c r="BJ143" s="19"/>
      <c r="BK143" s="19"/>
      <c r="BM143" s="19"/>
    </row>
    <row r="144" spans="1:65" ht="14.5" customHeight="1">
      <c r="A144" s="123" t="s">
        <v>1</v>
      </c>
      <c r="B144" s="124"/>
      <c r="C144" s="17" t="s">
        <v>2</v>
      </c>
      <c r="D144" s="22" t="s">
        <v>3</v>
      </c>
      <c r="E144" s="22" t="s">
        <v>4</v>
      </c>
      <c r="F144" s="22" t="s">
        <v>5</v>
      </c>
      <c r="G144" s="22" t="s">
        <v>6</v>
      </c>
      <c r="H144" s="22" t="s">
        <v>7</v>
      </c>
      <c r="I144" s="22" t="s">
        <v>8</v>
      </c>
      <c r="J144" s="22" t="s">
        <v>9</v>
      </c>
      <c r="K144" s="22" t="s">
        <v>10</v>
      </c>
      <c r="L144" s="22" t="s">
        <v>11</v>
      </c>
      <c r="M144" s="111" t="s">
        <v>12</v>
      </c>
      <c r="N144" s="22" t="s">
        <v>13</v>
      </c>
      <c r="O144" s="22" t="s">
        <v>14</v>
      </c>
      <c r="P144" s="22" t="s">
        <v>15</v>
      </c>
      <c r="Q144" s="22" t="s">
        <v>16</v>
      </c>
      <c r="R144" s="15">
        <v>2013</v>
      </c>
      <c r="S144" s="22" t="s">
        <v>17</v>
      </c>
      <c r="T144" s="22" t="s">
        <v>18</v>
      </c>
      <c r="U144" s="22" t="s">
        <v>19</v>
      </c>
      <c r="V144" s="22" t="s">
        <v>20</v>
      </c>
      <c r="W144" s="15">
        <v>2014</v>
      </c>
      <c r="X144" s="22" t="s">
        <v>21</v>
      </c>
      <c r="Y144" s="22" t="str">
        <f>+Y7</f>
        <v>2Q15</v>
      </c>
      <c r="Z144" s="22" t="s">
        <v>23</v>
      </c>
      <c r="AA144" s="22" t="s">
        <v>24</v>
      </c>
      <c r="AB144" s="15">
        <v>2015</v>
      </c>
      <c r="AC144" s="22" t="s">
        <v>158</v>
      </c>
      <c r="AD144" s="22" t="s">
        <v>163</v>
      </c>
      <c r="AE144" s="22" t="s">
        <v>164</v>
      </c>
      <c r="AF144" s="22" t="s">
        <v>166</v>
      </c>
      <c r="AG144" s="15">
        <v>2016</v>
      </c>
      <c r="AH144" s="22" t="s">
        <v>167</v>
      </c>
      <c r="AI144" s="22" t="s">
        <v>169</v>
      </c>
      <c r="AJ144" s="22" t="s">
        <v>171</v>
      </c>
      <c r="AK144" s="22" t="str">
        <f>$AK$7</f>
        <v>4Q17</v>
      </c>
      <c r="AL144" s="15">
        <f>$AL$7</f>
        <v>2017</v>
      </c>
      <c r="AM144" s="22" t="s">
        <v>175</v>
      </c>
      <c r="AN144" s="22" t="str">
        <f>AN101</f>
        <v>2Q18</v>
      </c>
      <c r="AO144" s="22" t="s">
        <v>177</v>
      </c>
      <c r="AP144" s="22" t="s">
        <v>178</v>
      </c>
      <c r="AQ144" s="15">
        <v>2018</v>
      </c>
      <c r="AS144" s="22" t="s">
        <v>175</v>
      </c>
      <c r="AT144" s="22" t="str">
        <f>AT101</f>
        <v>2Q18</v>
      </c>
      <c r="AU144" s="22" t="s">
        <v>177</v>
      </c>
      <c r="AV144" s="22" t="s">
        <v>178</v>
      </c>
      <c r="AW144" s="15">
        <v>2018</v>
      </c>
      <c r="AX144" s="22" t="s">
        <v>180</v>
      </c>
      <c r="AY144" s="22" t="str">
        <f>AY7</f>
        <v>2Q19</v>
      </c>
      <c r="AZ144" s="22" t="str">
        <f>AZ7</f>
        <v>3Q19</v>
      </c>
      <c r="BA144" s="22" t="str">
        <f>BA7</f>
        <v>4Q19</v>
      </c>
      <c r="BB144" s="15">
        <f>+BB$7</f>
        <v>2019</v>
      </c>
      <c r="BC144" s="22" t="str">
        <f>BC7</f>
        <v>1Q20</v>
      </c>
      <c r="BD144" s="14" t="str">
        <f>BD7</f>
        <v>2Q20</v>
      </c>
      <c r="BE144" s="14" t="str">
        <f>BE7</f>
        <v>3Q20</v>
      </c>
      <c r="BF144" s="14" t="str">
        <f>BF7</f>
        <v>4Q20</v>
      </c>
      <c r="BG144" s="13">
        <f>+BG$7</f>
        <v>2020</v>
      </c>
      <c r="BH144" s="22" t="str">
        <f>BH7</f>
        <v>1Q21</v>
      </c>
      <c r="BI144" s="22" t="str">
        <f>BI7</f>
        <v>2Q21</v>
      </c>
      <c r="BJ144" s="22" t="str">
        <f>BJ7</f>
        <v>3Q21</v>
      </c>
      <c r="BK144" s="22" t="str">
        <f>BK7</f>
        <v>4Q21</v>
      </c>
      <c r="BL144" s="13">
        <f>+BL$7</f>
        <v>2021</v>
      </c>
      <c r="BM144" s="22" t="str">
        <f>BM7</f>
        <v>1Q22</v>
      </c>
    </row>
    <row r="145" spans="1:65">
      <c r="A145" s="18" t="s">
        <v>119</v>
      </c>
      <c r="M145" s="103"/>
      <c r="R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S145" s="103"/>
      <c r="AT145" s="103"/>
      <c r="AU145" s="103"/>
      <c r="AV145" s="103"/>
      <c r="AW145" s="103"/>
      <c r="AX145" s="103"/>
      <c r="AY145" s="103"/>
      <c r="AZ145" s="103"/>
      <c r="BA145" s="103"/>
      <c r="BB145" s="103"/>
      <c r="BC145" s="103"/>
      <c r="BD145" s="104"/>
      <c r="BE145" s="104"/>
      <c r="BF145" s="104"/>
      <c r="BG145" s="104"/>
      <c r="BH145" s="103"/>
      <c r="BI145" s="103"/>
      <c r="BJ145" s="103"/>
      <c r="BK145" s="103"/>
      <c r="BL145" s="104"/>
      <c r="BM145" s="103"/>
    </row>
    <row r="146" spans="1:65">
      <c r="B146" s="18" t="s">
        <v>120</v>
      </c>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S146" s="63"/>
      <c r="AT146" s="63"/>
      <c r="AU146" s="63"/>
      <c r="AV146" s="63"/>
      <c r="AW146" s="63"/>
      <c r="AX146" s="63"/>
      <c r="AY146" s="63"/>
      <c r="AZ146" s="63"/>
      <c r="BA146" s="63"/>
      <c r="BB146" s="63"/>
      <c r="BC146" s="63"/>
      <c r="BD146" s="66"/>
      <c r="BE146" s="66"/>
      <c r="BF146" s="66"/>
      <c r="BG146" s="66"/>
      <c r="BH146" s="63"/>
      <c r="BI146" s="63"/>
      <c r="BJ146" s="63"/>
      <c r="BK146" s="63"/>
      <c r="BL146" s="66"/>
      <c r="BM146" s="63"/>
    </row>
    <row r="147" spans="1:65">
      <c r="B147" s="105" t="s">
        <v>121</v>
      </c>
      <c r="C147" s="23" t="s">
        <v>27</v>
      </c>
      <c r="D147" s="63"/>
      <c r="E147" s="63"/>
      <c r="F147" s="63"/>
      <c r="G147" s="63"/>
      <c r="H147" s="63"/>
      <c r="I147" s="63">
        <v>1530702</v>
      </c>
      <c r="J147" s="63">
        <v>3263996</v>
      </c>
      <c r="K147" s="63">
        <v>6652138</v>
      </c>
      <c r="L147" s="63">
        <v>10258473</v>
      </c>
      <c r="M147" s="63">
        <v>10258473</v>
      </c>
      <c r="N147" s="63">
        <v>3290413</v>
      </c>
      <c r="O147" s="63">
        <v>6281216</v>
      </c>
      <c r="P147" s="63">
        <v>9816232</v>
      </c>
      <c r="Q147" s="63">
        <v>13406275</v>
      </c>
      <c r="R147" s="63">
        <v>13406275</v>
      </c>
      <c r="S147" s="63">
        <v>3221686</v>
      </c>
      <c r="T147" s="63">
        <v>6443037</v>
      </c>
      <c r="U147" s="63">
        <v>9434101</v>
      </c>
      <c r="V147" s="63">
        <v>13367838</v>
      </c>
      <c r="W147" s="63">
        <v>13367838</v>
      </c>
      <c r="X147" s="63">
        <v>2961149</v>
      </c>
      <c r="Y147" s="63">
        <v>5701558</v>
      </c>
      <c r="Z147" s="63">
        <v>8546230</v>
      </c>
      <c r="AA147" s="63">
        <v>11372397</v>
      </c>
      <c r="AB147" s="63">
        <v>11372397</v>
      </c>
      <c r="AC147" s="63">
        <v>2388275</v>
      </c>
      <c r="AD147" s="63">
        <v>4899179</v>
      </c>
      <c r="AE147" s="63">
        <v>7284895.8940000003</v>
      </c>
      <c r="AF147" s="63">
        <v>9918589</v>
      </c>
      <c r="AG147" s="63">
        <f t="shared" ref="AG147:AG180" si="161">AF147</f>
        <v>9918589</v>
      </c>
      <c r="AH147" s="63">
        <v>2517712</v>
      </c>
      <c r="AI147" s="63">
        <v>5025079</v>
      </c>
      <c r="AJ147" s="63">
        <v>7749752</v>
      </c>
      <c r="AK147" s="63">
        <v>10595718</v>
      </c>
      <c r="AL147" s="63">
        <f t="shared" ref="AL147:AL175" si="162">AK147</f>
        <v>10595718</v>
      </c>
      <c r="AM147" s="63">
        <v>2698081</v>
      </c>
      <c r="AN147" s="63">
        <v>4923137</v>
      </c>
      <c r="AO147" s="63">
        <v>7448849</v>
      </c>
      <c r="AP147" s="63">
        <v>10787805</v>
      </c>
      <c r="AQ147" s="63">
        <f t="shared" ref="AQ147:AQ175" si="163">AP147</f>
        <v>10787805</v>
      </c>
      <c r="AS147" s="63">
        <v>2698081</v>
      </c>
      <c r="AT147" s="63">
        <v>4923137</v>
      </c>
      <c r="AU147" s="63">
        <v>7448849</v>
      </c>
      <c r="AV147" s="63"/>
      <c r="AW147" s="63">
        <v>10787805</v>
      </c>
      <c r="AX147" s="63">
        <v>2536205</v>
      </c>
      <c r="AY147" s="63">
        <v>5666473</v>
      </c>
      <c r="AZ147" s="63">
        <v>8230559</v>
      </c>
      <c r="BA147" s="63"/>
      <c r="BB147" s="63">
        <v>11079333</v>
      </c>
      <c r="BC147" s="63">
        <v>2418328</v>
      </c>
      <c r="BD147" s="66">
        <v>3174663</v>
      </c>
      <c r="BE147" s="66">
        <v>3760409</v>
      </c>
      <c r="BF147" s="66"/>
      <c r="BG147" s="66">
        <v>4620409</v>
      </c>
      <c r="BH147" s="63">
        <v>914899</v>
      </c>
      <c r="BI147" s="63">
        <v>1893716</v>
      </c>
      <c r="BJ147" s="63">
        <v>3298821</v>
      </c>
      <c r="BK147" s="63"/>
      <c r="BL147" s="66">
        <v>5359778</v>
      </c>
      <c r="BM147" s="63">
        <v>2011561</v>
      </c>
    </row>
    <row r="148" spans="1:65">
      <c r="B148" s="112" t="s">
        <v>122</v>
      </c>
      <c r="C148" s="23" t="s">
        <v>27</v>
      </c>
      <c r="D148" s="63"/>
      <c r="E148" s="63"/>
      <c r="F148" s="63"/>
      <c r="G148" s="63"/>
      <c r="H148" s="63"/>
      <c r="I148" s="63">
        <v>17709</v>
      </c>
      <c r="J148" s="63">
        <v>28308</v>
      </c>
      <c r="K148" s="63">
        <v>41688</v>
      </c>
      <c r="L148" s="63">
        <v>57763</v>
      </c>
      <c r="M148" s="63">
        <v>57763</v>
      </c>
      <c r="N148" s="63">
        <v>2910</v>
      </c>
      <c r="O148" s="63">
        <v>7373</v>
      </c>
      <c r="P148" s="63">
        <v>14019</v>
      </c>
      <c r="Q148" s="63">
        <v>4638</v>
      </c>
      <c r="R148" s="63">
        <v>4638</v>
      </c>
      <c r="S148" s="63">
        <v>24709</v>
      </c>
      <c r="T148" s="63">
        <v>51199</v>
      </c>
      <c r="U148" s="63">
        <v>76377</v>
      </c>
      <c r="V148" s="63">
        <v>96931</v>
      </c>
      <c r="W148" s="63">
        <v>96931</v>
      </c>
      <c r="X148" s="63">
        <v>23622</v>
      </c>
      <c r="Y148" s="63">
        <v>43060</v>
      </c>
      <c r="Z148" s="63">
        <v>69853</v>
      </c>
      <c r="AA148" s="63">
        <v>88237</v>
      </c>
      <c r="AB148" s="63">
        <v>88237</v>
      </c>
      <c r="AC148" s="63">
        <v>12603</v>
      </c>
      <c r="AD148" s="63">
        <v>32923</v>
      </c>
      <c r="AE148" s="63">
        <v>50859</v>
      </c>
      <c r="AF148" s="63">
        <v>70359</v>
      </c>
      <c r="AG148" s="63">
        <f t="shared" si="161"/>
        <v>70359</v>
      </c>
      <c r="AH148" s="63">
        <v>13134</v>
      </c>
      <c r="AI148" s="63">
        <v>29562</v>
      </c>
      <c r="AJ148" s="63">
        <v>51424</v>
      </c>
      <c r="AK148" s="63">
        <v>73668</v>
      </c>
      <c r="AL148" s="63">
        <f t="shared" si="162"/>
        <v>73668</v>
      </c>
      <c r="AM148" s="63">
        <v>25539</v>
      </c>
      <c r="AN148" s="63">
        <v>48217</v>
      </c>
      <c r="AO148" s="63">
        <v>68738</v>
      </c>
      <c r="AP148" s="63">
        <v>95099</v>
      </c>
      <c r="AQ148" s="63">
        <f t="shared" si="163"/>
        <v>95099</v>
      </c>
      <c r="AS148" s="63">
        <v>25539</v>
      </c>
      <c r="AT148" s="63">
        <v>48217</v>
      </c>
      <c r="AU148" s="63">
        <v>68738</v>
      </c>
      <c r="AV148" s="63"/>
      <c r="AW148" s="63">
        <v>95099</v>
      </c>
      <c r="AX148" s="63">
        <v>27027</v>
      </c>
      <c r="AY148" s="63">
        <v>52441</v>
      </c>
      <c r="AZ148" s="63">
        <v>64919</v>
      </c>
      <c r="BA148" s="63"/>
      <c r="BB148" s="63">
        <v>127683</v>
      </c>
      <c r="BC148" s="63">
        <v>25492</v>
      </c>
      <c r="BD148" s="66">
        <v>37038</v>
      </c>
      <c r="BE148" s="66">
        <v>41646</v>
      </c>
      <c r="BF148" s="66"/>
      <c r="BG148" s="66">
        <v>51900</v>
      </c>
      <c r="BH148" s="63">
        <v>16517</v>
      </c>
      <c r="BI148" s="63">
        <v>30664</v>
      </c>
      <c r="BJ148" s="63">
        <v>41962</v>
      </c>
      <c r="BK148" s="63"/>
      <c r="BL148" s="66">
        <v>52084</v>
      </c>
      <c r="BM148" s="63">
        <v>20936</v>
      </c>
    </row>
    <row r="149" spans="1:65">
      <c r="B149" s="11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S149" s="63"/>
      <c r="AT149" s="63"/>
      <c r="AU149" s="63"/>
      <c r="AV149" s="63"/>
      <c r="AW149" s="63"/>
      <c r="AX149" s="63"/>
      <c r="AY149" s="63"/>
      <c r="AZ149" s="63"/>
      <c r="BA149" s="63"/>
      <c r="BB149" s="63"/>
      <c r="BC149" s="63"/>
      <c r="BD149" s="66"/>
      <c r="BE149" s="66"/>
      <c r="BF149" s="66"/>
      <c r="BG149" s="66"/>
      <c r="BH149" s="63"/>
      <c r="BI149" s="63"/>
      <c r="BJ149" s="63"/>
      <c r="BK149" s="63"/>
      <c r="BL149" s="66"/>
      <c r="BM149" s="63"/>
    </row>
    <row r="150" spans="1:65">
      <c r="B150" s="18" t="s">
        <v>123</v>
      </c>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S150" s="63"/>
      <c r="AT150" s="63"/>
      <c r="AU150" s="63"/>
      <c r="AV150" s="63"/>
      <c r="AW150" s="63"/>
      <c r="AX150" s="63"/>
      <c r="AY150" s="63"/>
      <c r="AZ150" s="63"/>
      <c r="BA150" s="63"/>
      <c r="BB150" s="63"/>
      <c r="BC150" s="63"/>
      <c r="BD150" s="66"/>
      <c r="BE150" s="66"/>
      <c r="BF150" s="66"/>
      <c r="BG150" s="66"/>
      <c r="BH150" s="63"/>
      <c r="BI150" s="63"/>
      <c r="BJ150" s="63"/>
      <c r="BK150" s="63"/>
      <c r="BL150" s="66"/>
      <c r="BM150" s="63"/>
    </row>
    <row r="151" spans="1:65">
      <c r="B151" s="105" t="s">
        <v>124</v>
      </c>
      <c r="C151" s="23" t="s">
        <v>27</v>
      </c>
      <c r="D151" s="63"/>
      <c r="E151" s="63"/>
      <c r="F151" s="63"/>
      <c r="G151" s="63"/>
      <c r="H151" s="63"/>
      <c r="I151" s="63">
        <v>-1142832</v>
      </c>
      <c r="J151" s="63">
        <v>-2443298</v>
      </c>
      <c r="K151" s="63">
        <v>-4763380</v>
      </c>
      <c r="L151" s="63">
        <v>-7153865</v>
      </c>
      <c r="M151" s="63">
        <v>-7153865</v>
      </c>
      <c r="N151" s="63">
        <v>-2776682</v>
      </c>
      <c r="O151" s="63">
        <v>-4920124</v>
      </c>
      <c r="P151" s="63">
        <v>-7379029</v>
      </c>
      <c r="Q151" s="63">
        <v>-9570723</v>
      </c>
      <c r="R151" s="63">
        <v>-9570723</v>
      </c>
      <c r="S151" s="63">
        <v>-2424849</v>
      </c>
      <c r="T151" s="63">
        <v>-4560705</v>
      </c>
      <c r="U151" s="63">
        <v>-6607670</v>
      </c>
      <c r="V151" s="63">
        <v>-8823007</v>
      </c>
      <c r="W151" s="63">
        <v>-8823007</v>
      </c>
      <c r="X151" s="63">
        <v>-1778734</v>
      </c>
      <c r="Y151" s="63">
        <v>-3554526</v>
      </c>
      <c r="Z151" s="63">
        <v>-5316193</v>
      </c>
      <c r="AA151" s="63">
        <v>-7029582</v>
      </c>
      <c r="AB151" s="63">
        <v>-7029582</v>
      </c>
      <c r="AC151" s="63">
        <v>-1665245</v>
      </c>
      <c r="AD151" s="63">
        <v>-3143525</v>
      </c>
      <c r="AE151" s="63">
        <v>-4895792</v>
      </c>
      <c r="AF151" s="63">
        <v>-6756121</v>
      </c>
      <c r="AG151" s="63">
        <f t="shared" si="161"/>
        <v>-6756121</v>
      </c>
      <c r="AH151" s="63">
        <v>-1757772</v>
      </c>
      <c r="AI151" s="63">
        <v>-3398364</v>
      </c>
      <c r="AJ151" s="63">
        <v>-5059954</v>
      </c>
      <c r="AK151" s="63">
        <v>-6722713</v>
      </c>
      <c r="AL151" s="63">
        <f t="shared" si="162"/>
        <v>-6722713</v>
      </c>
      <c r="AM151" s="63">
        <v>-1743238</v>
      </c>
      <c r="AN151" s="63">
        <v>-3343545</v>
      </c>
      <c r="AO151" s="63">
        <v>-5143166</v>
      </c>
      <c r="AP151" s="63">
        <v>-7331390</v>
      </c>
      <c r="AQ151" s="63">
        <f t="shared" si="163"/>
        <v>-7331390</v>
      </c>
      <c r="AS151" s="63">
        <v>-1598673</v>
      </c>
      <c r="AT151" s="63">
        <v>-3057890</v>
      </c>
      <c r="AU151" s="63">
        <v>-4722978</v>
      </c>
      <c r="AV151" s="63"/>
      <c r="AW151" s="63">
        <v>-6760873.7062698286</v>
      </c>
      <c r="AX151" s="63">
        <v>-1739695</v>
      </c>
      <c r="AY151" s="63">
        <v>-3686587</v>
      </c>
      <c r="AZ151" s="63">
        <v>-5096491</v>
      </c>
      <c r="BA151" s="63"/>
      <c r="BB151" s="63">
        <v>-6663875</v>
      </c>
      <c r="BC151" s="63">
        <v>-1702826</v>
      </c>
      <c r="BD151" s="66">
        <v>-2375684</v>
      </c>
      <c r="BE151" s="66">
        <v>-3054762</v>
      </c>
      <c r="BF151" s="66"/>
      <c r="BG151" s="66">
        <v>-3817339</v>
      </c>
      <c r="BH151" s="63">
        <v>-817439</v>
      </c>
      <c r="BI151" s="63">
        <v>-1713747</v>
      </c>
      <c r="BJ151" s="63">
        <v>-2828225</v>
      </c>
      <c r="BK151" s="63"/>
      <c r="BL151" s="66">
        <v>-4401485</v>
      </c>
      <c r="BM151" s="63">
        <v>-1646167</v>
      </c>
    </row>
    <row r="152" spans="1:65">
      <c r="B152" s="105" t="s">
        <v>125</v>
      </c>
      <c r="C152" s="23" t="s">
        <v>27</v>
      </c>
      <c r="D152" s="63"/>
      <c r="E152" s="63"/>
      <c r="F152" s="63"/>
      <c r="G152" s="63"/>
      <c r="H152" s="63"/>
      <c r="I152" s="63">
        <v>-271583</v>
      </c>
      <c r="J152" s="63">
        <v>-515103</v>
      </c>
      <c r="K152" s="63">
        <v>-1165185</v>
      </c>
      <c r="L152" s="63">
        <v>-1938769</v>
      </c>
      <c r="M152" s="63">
        <v>-1938769</v>
      </c>
      <c r="N152" s="63">
        <v>-640524</v>
      </c>
      <c r="O152" s="63">
        <v>-1250371</v>
      </c>
      <c r="P152" s="63">
        <v>-1800612</v>
      </c>
      <c r="Q152" s="63">
        <v>-2405315</v>
      </c>
      <c r="R152" s="63">
        <v>-2405315</v>
      </c>
      <c r="S152" s="63">
        <v>-669386</v>
      </c>
      <c r="T152" s="63">
        <v>-1247868</v>
      </c>
      <c r="U152" s="63">
        <v>-1832337</v>
      </c>
      <c r="V152" s="63">
        <v>-2433652</v>
      </c>
      <c r="W152" s="63">
        <v>-2433652</v>
      </c>
      <c r="X152" s="63">
        <v>-638808</v>
      </c>
      <c r="Y152" s="63">
        <v>-1128812</v>
      </c>
      <c r="Z152" s="63">
        <v>-1669876</v>
      </c>
      <c r="AA152" s="63">
        <v>-2165184.3101882506</v>
      </c>
      <c r="AB152" s="63">
        <v>-2165184.3101882506</v>
      </c>
      <c r="AC152" s="63">
        <v>-581052</v>
      </c>
      <c r="AD152" s="63">
        <v>-1187656</v>
      </c>
      <c r="AE152" s="63">
        <v>-1525978</v>
      </c>
      <c r="AF152" s="63">
        <v>-1820279</v>
      </c>
      <c r="AG152" s="63">
        <f t="shared" si="161"/>
        <v>-1820279</v>
      </c>
      <c r="AH152" s="63">
        <v>-496577</v>
      </c>
      <c r="AI152" s="63">
        <v>-960316</v>
      </c>
      <c r="AJ152" s="63">
        <v>-1475997</v>
      </c>
      <c r="AK152" s="63">
        <v>-1955310</v>
      </c>
      <c r="AL152" s="63">
        <f t="shared" si="162"/>
        <v>-1955310</v>
      </c>
      <c r="AM152" s="63">
        <v>-559714</v>
      </c>
      <c r="AN152" s="63">
        <v>-983543</v>
      </c>
      <c r="AO152" s="63">
        <v>-1395536</v>
      </c>
      <c r="AP152" s="63">
        <v>-1789022</v>
      </c>
      <c r="AQ152" s="63">
        <f t="shared" si="163"/>
        <v>-1789022</v>
      </c>
      <c r="AS152" s="63">
        <v>-559714</v>
      </c>
      <c r="AT152" s="63">
        <v>-983543</v>
      </c>
      <c r="AU152" s="63">
        <v>-1395536</v>
      </c>
      <c r="AV152" s="63"/>
      <c r="AW152" s="63">
        <v>-1789022</v>
      </c>
      <c r="AX152" s="63">
        <v>-504940</v>
      </c>
      <c r="AY152" s="63">
        <v>-974992</v>
      </c>
      <c r="AZ152" s="63">
        <v>-1424201</v>
      </c>
      <c r="BA152" s="63"/>
      <c r="BB152" s="63">
        <v>-1644806</v>
      </c>
      <c r="BC152" s="63">
        <v>-385300</v>
      </c>
      <c r="BD152" s="66">
        <v>-600760</v>
      </c>
      <c r="BE152" s="66">
        <v>-985281</v>
      </c>
      <c r="BF152" s="66"/>
      <c r="BG152" s="66">
        <v>-1227010</v>
      </c>
      <c r="BH152" s="63">
        <v>-249125</v>
      </c>
      <c r="BI152" s="63">
        <v>-477191</v>
      </c>
      <c r="BJ152" s="63">
        <v>-695008</v>
      </c>
      <c r="BK152" s="63"/>
      <c r="BL152" s="66">
        <v>-941068</v>
      </c>
      <c r="BM152" s="63">
        <v>-286876</v>
      </c>
    </row>
    <row r="153" spans="1:65">
      <c r="B153" s="105" t="s">
        <v>126</v>
      </c>
      <c r="C153" s="23" t="s">
        <v>27</v>
      </c>
      <c r="D153" s="63"/>
      <c r="E153" s="63"/>
      <c r="F153" s="63"/>
      <c r="G153" s="63"/>
      <c r="H153" s="63"/>
      <c r="I153" s="63">
        <v>-18000</v>
      </c>
      <c r="J153" s="63">
        <v>-18000</v>
      </c>
      <c r="K153" s="63">
        <v>-18000</v>
      </c>
      <c r="L153" s="63">
        <v>-19325</v>
      </c>
      <c r="M153" s="63">
        <v>-19325</v>
      </c>
      <c r="N153" s="63">
        <v>-18058</v>
      </c>
      <c r="O153" s="63">
        <v>-18213</v>
      </c>
      <c r="P153" s="63">
        <v>-18355</v>
      </c>
      <c r="Q153" s="63">
        <v>-31215</v>
      </c>
      <c r="R153" s="63">
        <v>-31215</v>
      </c>
      <c r="S153" s="63">
        <v>-113362</v>
      </c>
      <c r="T153" s="63">
        <v>-251847</v>
      </c>
      <c r="U153" s="63">
        <v>-362026</v>
      </c>
      <c r="V153" s="63">
        <v>-528214</v>
      </c>
      <c r="W153" s="63">
        <v>-528214</v>
      </c>
      <c r="X153" s="63">
        <v>-73264</v>
      </c>
      <c r="Y153" s="63">
        <v>-151537</v>
      </c>
      <c r="Z153" s="63">
        <v>-231010</v>
      </c>
      <c r="AA153" s="63">
        <v>-351177</v>
      </c>
      <c r="AB153" s="63">
        <v>-351177</v>
      </c>
      <c r="AC153" s="63">
        <v>-44508</v>
      </c>
      <c r="AD153" s="63">
        <v>-86060</v>
      </c>
      <c r="AE153" s="63">
        <v>-130113</v>
      </c>
      <c r="AF153" s="63">
        <v>-162839</v>
      </c>
      <c r="AG153" s="63">
        <f t="shared" si="161"/>
        <v>-162839</v>
      </c>
      <c r="AH153" s="63">
        <v>-63648</v>
      </c>
      <c r="AI153" s="63">
        <v>-112785</v>
      </c>
      <c r="AJ153" s="63">
        <v>-163707</v>
      </c>
      <c r="AK153" s="63">
        <v>-223706</v>
      </c>
      <c r="AL153" s="63">
        <f t="shared" si="162"/>
        <v>-223706</v>
      </c>
      <c r="AM153" s="63">
        <v>-76643</v>
      </c>
      <c r="AN153" s="63">
        <v>-127326</v>
      </c>
      <c r="AO153" s="63">
        <v>-182722</v>
      </c>
      <c r="AP153" s="63">
        <v>-255988</v>
      </c>
      <c r="AQ153" s="63">
        <f t="shared" si="163"/>
        <v>-255988</v>
      </c>
      <c r="AS153" s="63">
        <v>-76643</v>
      </c>
      <c r="AT153" s="63">
        <v>-127326</v>
      </c>
      <c r="AU153" s="63">
        <v>-182722</v>
      </c>
      <c r="AV153" s="63"/>
      <c r="AW153" s="63">
        <v>-255988</v>
      </c>
      <c r="AX153" s="63">
        <v>-51345</v>
      </c>
      <c r="AY153" s="63">
        <v>-152217</v>
      </c>
      <c r="AZ153" s="63">
        <v>-210046</v>
      </c>
      <c r="BA153" s="63"/>
      <c r="BB153" s="63">
        <v>-267643</v>
      </c>
      <c r="BC153" s="63">
        <v>-38866</v>
      </c>
      <c r="BD153" s="66">
        <v>-45569</v>
      </c>
      <c r="BE153" s="66">
        <v>-56367</v>
      </c>
      <c r="BF153" s="66"/>
      <c r="BG153" s="66">
        <v>-70558</v>
      </c>
      <c r="BH153" s="63">
        <v>-31634</v>
      </c>
      <c r="BI153" s="63">
        <v>-47158</v>
      </c>
      <c r="BJ153" s="63">
        <v>-81266</v>
      </c>
      <c r="BK153" s="63"/>
      <c r="BL153" s="66">
        <v>-156395</v>
      </c>
      <c r="BM153" s="63">
        <v>-74758</v>
      </c>
    </row>
    <row r="154" spans="1:65">
      <c r="B154" s="105" t="s">
        <v>128</v>
      </c>
      <c r="C154" s="23" t="s">
        <v>27</v>
      </c>
      <c r="D154" s="63"/>
      <c r="E154" s="63"/>
      <c r="F154" s="63"/>
      <c r="G154" s="63"/>
      <c r="H154" s="63"/>
      <c r="I154" s="63">
        <v>-2908</v>
      </c>
      <c r="J154" s="63">
        <v>-29470</v>
      </c>
      <c r="K154" s="63">
        <v>-27518</v>
      </c>
      <c r="L154" s="63">
        <v>-3018</v>
      </c>
      <c r="M154" s="63">
        <v>-3018</v>
      </c>
      <c r="N154" s="63">
        <v>-25643</v>
      </c>
      <c r="O154" s="63">
        <v>-47493</v>
      </c>
      <c r="P154" s="63">
        <v>-54842</v>
      </c>
      <c r="Q154" s="63">
        <v>-83033</v>
      </c>
      <c r="R154" s="63">
        <v>-83033</v>
      </c>
      <c r="S154" s="63">
        <v>-22558</v>
      </c>
      <c r="T154" s="63">
        <v>-49969</v>
      </c>
      <c r="U154" s="63">
        <v>-79234</v>
      </c>
      <c r="V154" s="63">
        <v>-108389</v>
      </c>
      <c r="W154" s="63">
        <v>-108389</v>
      </c>
      <c r="X154" s="63">
        <v>-13586</v>
      </c>
      <c r="Y154" s="63">
        <v>-20878</v>
      </c>
      <c r="Z154" s="63">
        <v>-30077</v>
      </c>
      <c r="AA154" s="63">
        <v>-57963</v>
      </c>
      <c r="AB154" s="63">
        <v>-57963</v>
      </c>
      <c r="AC154" s="63">
        <v>-12016</v>
      </c>
      <c r="AD154" s="63">
        <v>-33127</v>
      </c>
      <c r="AE154" s="63">
        <v>-47483</v>
      </c>
      <c r="AF154" s="63">
        <v>-59556</v>
      </c>
      <c r="AG154" s="63">
        <f t="shared" si="161"/>
        <v>-59556</v>
      </c>
      <c r="AH154" s="63">
        <v>-18803</v>
      </c>
      <c r="AI154" s="63">
        <v>-71703</v>
      </c>
      <c r="AJ154" s="63">
        <v>-85731</v>
      </c>
      <c r="AK154" s="63">
        <v>-91986</v>
      </c>
      <c r="AL154" s="63">
        <f t="shared" si="162"/>
        <v>-91986</v>
      </c>
      <c r="AM154" s="63">
        <v>-11796</v>
      </c>
      <c r="AN154" s="63">
        <v>-40145</v>
      </c>
      <c r="AO154" s="63">
        <v>-50426</v>
      </c>
      <c r="AP154" s="63">
        <v>-29186</v>
      </c>
      <c r="AQ154" s="63">
        <f t="shared" si="163"/>
        <v>-29186</v>
      </c>
      <c r="AS154" s="63">
        <v>-11796</v>
      </c>
      <c r="AT154" s="63">
        <v>-40145</v>
      </c>
      <c r="AU154" s="63">
        <v>-50426</v>
      </c>
      <c r="AV154" s="63"/>
      <c r="AW154" s="63">
        <v>-29186</v>
      </c>
      <c r="AX154" s="63">
        <v>-12719</v>
      </c>
      <c r="AY154" s="63">
        <v>-29750</v>
      </c>
      <c r="AZ154" s="63">
        <v>-32566</v>
      </c>
      <c r="BA154" s="63"/>
      <c r="BB154" s="63">
        <v>-45311</v>
      </c>
      <c r="BC154" s="63">
        <v>-49056</v>
      </c>
      <c r="BD154" s="66">
        <v>-55164</v>
      </c>
      <c r="BE154" s="66">
        <v>-55206</v>
      </c>
      <c r="BF154" s="66"/>
      <c r="BG154" s="66">
        <v>-65692</v>
      </c>
      <c r="BH154" s="63">
        <v>-16890</v>
      </c>
      <c r="BI154" s="63">
        <v>-30402</v>
      </c>
      <c r="BJ154" s="63">
        <v>-46404</v>
      </c>
      <c r="BK154" s="63"/>
      <c r="BL154" s="66">
        <v>-9437</v>
      </c>
      <c r="BM154" s="63">
        <v>-4777</v>
      </c>
    </row>
    <row r="155" spans="1:65">
      <c r="B155" s="105" t="s">
        <v>129</v>
      </c>
      <c r="C155" s="23" t="s">
        <v>27</v>
      </c>
      <c r="D155" s="63"/>
      <c r="E155" s="63"/>
      <c r="F155" s="63"/>
      <c r="G155" s="63"/>
      <c r="H155" s="63"/>
      <c r="I155" s="63">
        <v>5140</v>
      </c>
      <c r="J155" s="63">
        <v>5622</v>
      </c>
      <c r="K155" s="63">
        <v>-58793</v>
      </c>
      <c r="L155" s="63">
        <v>-50433</v>
      </c>
      <c r="M155" s="63">
        <v>-50433</v>
      </c>
      <c r="N155" s="63">
        <v>55656</v>
      </c>
      <c r="O155" s="63">
        <v>46381</v>
      </c>
      <c r="P155" s="63">
        <v>70137</v>
      </c>
      <c r="Q155" s="63">
        <v>76761</v>
      </c>
      <c r="R155" s="63">
        <v>76761</v>
      </c>
      <c r="S155" s="63">
        <v>6970</v>
      </c>
      <c r="T155" s="63">
        <v>4721</v>
      </c>
      <c r="U155" s="63">
        <v>-30026</v>
      </c>
      <c r="V155" s="63">
        <v>-251657</v>
      </c>
      <c r="W155" s="63">
        <v>-251657</v>
      </c>
      <c r="X155" s="63">
        <v>-123659</v>
      </c>
      <c r="Y155" s="63">
        <v>-93879</v>
      </c>
      <c r="Z155" s="63">
        <v>-191865</v>
      </c>
      <c r="AA155" s="63">
        <v>-184627</v>
      </c>
      <c r="AB155" s="63">
        <v>-184627</v>
      </c>
      <c r="AC155" s="63">
        <v>-32346</v>
      </c>
      <c r="AD155" s="63">
        <v>-68147</v>
      </c>
      <c r="AE155" s="63">
        <v>-126739.894</v>
      </c>
      <c r="AF155" s="63">
        <v>-209269</v>
      </c>
      <c r="AG155" s="63">
        <f t="shared" si="161"/>
        <v>-209269</v>
      </c>
      <c r="AH155" s="63">
        <v>-26201</v>
      </c>
      <c r="AI155" s="63">
        <v>-41968</v>
      </c>
      <c r="AJ155" s="63">
        <v>-59480</v>
      </c>
      <c r="AK155" s="63">
        <v>-8931</v>
      </c>
      <c r="AL155" s="63">
        <f t="shared" si="162"/>
        <v>-8931</v>
      </c>
      <c r="AM155" s="63">
        <v>-6322</v>
      </c>
      <c r="AN155" s="63">
        <v>-15745</v>
      </c>
      <c r="AO155" s="63">
        <v>-9754</v>
      </c>
      <c r="AP155" s="63">
        <v>39612</v>
      </c>
      <c r="AQ155" s="63">
        <f t="shared" si="163"/>
        <v>39612</v>
      </c>
      <c r="AS155" s="63">
        <v>-6322</v>
      </c>
      <c r="AT155" s="63">
        <v>-15745</v>
      </c>
      <c r="AU155" s="63">
        <v>-9754</v>
      </c>
      <c r="AV155" s="63"/>
      <c r="AW155" s="63">
        <v>39612</v>
      </c>
      <c r="AX155" s="63">
        <v>-27988</v>
      </c>
      <c r="AY155" s="63">
        <v>-26071</v>
      </c>
      <c r="AZ155" s="63">
        <v>117423</v>
      </c>
      <c r="BA155" s="63"/>
      <c r="BB155" s="63">
        <v>241286</v>
      </c>
      <c r="BC155" s="63">
        <v>-86436</v>
      </c>
      <c r="BD155" s="66">
        <v>38876</v>
      </c>
      <c r="BE155" s="66">
        <v>22282</v>
      </c>
      <c r="BF155" s="66"/>
      <c r="BG155" s="66">
        <v>13593</v>
      </c>
      <c r="BH155" s="63">
        <v>-15636</v>
      </c>
      <c r="BI155" s="63">
        <v>-23358</v>
      </c>
      <c r="BJ155" s="63">
        <v>-49657</v>
      </c>
      <c r="BK155" s="63"/>
      <c r="BL155" s="66">
        <v>-87576</v>
      </c>
      <c r="BM155" s="63">
        <v>-23816</v>
      </c>
    </row>
    <row r="156" spans="1:65">
      <c r="B156" s="11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S156" s="63"/>
      <c r="AT156" s="63"/>
      <c r="AU156" s="63"/>
      <c r="AV156" s="63"/>
      <c r="AW156" s="63"/>
      <c r="AX156" s="63"/>
      <c r="AY156" s="63"/>
      <c r="AZ156" s="63"/>
      <c r="BA156" s="63"/>
      <c r="BB156" s="63"/>
      <c r="BC156" s="63"/>
      <c r="BD156" s="66"/>
      <c r="BE156" s="66"/>
      <c r="BF156" s="66"/>
      <c r="BG156" s="66"/>
      <c r="BH156" s="63"/>
      <c r="BI156" s="63"/>
      <c r="BJ156" s="63"/>
      <c r="BK156" s="63"/>
      <c r="BL156" s="66"/>
      <c r="BM156" s="63"/>
    </row>
    <row r="157" spans="1:65" s="18" customFormat="1">
      <c r="B157" s="18" t="s">
        <v>130</v>
      </c>
      <c r="C157" s="114" t="s">
        <v>27</v>
      </c>
      <c r="D157" s="108"/>
      <c r="E157" s="108"/>
      <c r="F157" s="108"/>
      <c r="G157" s="108"/>
      <c r="H157" s="108"/>
      <c r="I157" s="108">
        <v>120992</v>
      </c>
      <c r="J157" s="108">
        <v>298784</v>
      </c>
      <c r="K157" s="108">
        <v>686863</v>
      </c>
      <c r="L157" s="108">
        <v>1203812</v>
      </c>
      <c r="M157" s="108">
        <f t="shared" ref="M157:AQ157" si="164">SUM(M147:M155)</f>
        <v>1150826</v>
      </c>
      <c r="N157" s="108">
        <f t="shared" si="164"/>
        <v>-111928</v>
      </c>
      <c r="O157" s="108">
        <f t="shared" si="164"/>
        <v>98769</v>
      </c>
      <c r="P157" s="108">
        <f t="shared" si="164"/>
        <v>647550</v>
      </c>
      <c r="Q157" s="108">
        <f t="shared" si="164"/>
        <v>1397388</v>
      </c>
      <c r="R157" s="108">
        <f t="shared" si="164"/>
        <v>1397388</v>
      </c>
      <c r="S157" s="108">
        <f t="shared" si="164"/>
        <v>23210</v>
      </c>
      <c r="T157" s="108">
        <f t="shared" si="164"/>
        <v>388568</v>
      </c>
      <c r="U157" s="108">
        <f t="shared" si="164"/>
        <v>599185</v>
      </c>
      <c r="V157" s="108">
        <f t="shared" si="164"/>
        <v>1319850</v>
      </c>
      <c r="W157" s="108">
        <f t="shared" si="164"/>
        <v>1319850</v>
      </c>
      <c r="X157" s="108">
        <f t="shared" si="164"/>
        <v>356720</v>
      </c>
      <c r="Y157" s="108">
        <f t="shared" si="164"/>
        <v>794986</v>
      </c>
      <c r="Z157" s="108">
        <f t="shared" si="164"/>
        <v>1177062</v>
      </c>
      <c r="AA157" s="108">
        <f t="shared" si="164"/>
        <v>1672100.6898117494</v>
      </c>
      <c r="AB157" s="108">
        <f t="shared" si="164"/>
        <v>1672100.6898117494</v>
      </c>
      <c r="AC157" s="108">
        <f t="shared" si="164"/>
        <v>65711</v>
      </c>
      <c r="AD157" s="108">
        <f t="shared" si="164"/>
        <v>413587</v>
      </c>
      <c r="AE157" s="108">
        <f t="shared" si="164"/>
        <v>609649.00000000035</v>
      </c>
      <c r="AF157" s="108">
        <f t="shared" si="164"/>
        <v>980884</v>
      </c>
      <c r="AG157" s="108">
        <f t="shared" si="164"/>
        <v>980884</v>
      </c>
      <c r="AH157" s="108">
        <f t="shared" si="164"/>
        <v>167845</v>
      </c>
      <c r="AI157" s="108">
        <f t="shared" si="164"/>
        <v>469505</v>
      </c>
      <c r="AJ157" s="108">
        <f t="shared" si="164"/>
        <v>956307</v>
      </c>
      <c r="AK157" s="108">
        <f t="shared" si="164"/>
        <v>1666740</v>
      </c>
      <c r="AL157" s="108">
        <f t="shared" si="164"/>
        <v>1666740</v>
      </c>
      <c r="AM157" s="108">
        <f t="shared" si="164"/>
        <v>325907</v>
      </c>
      <c r="AN157" s="108">
        <f t="shared" si="164"/>
        <v>461050</v>
      </c>
      <c r="AO157" s="108">
        <f t="shared" si="164"/>
        <v>735983</v>
      </c>
      <c r="AP157" s="108">
        <f t="shared" si="164"/>
        <v>1516930</v>
      </c>
      <c r="AQ157" s="108">
        <f t="shared" si="164"/>
        <v>1516930</v>
      </c>
      <c r="AS157" s="108">
        <f t="shared" ref="AS157:AU157" si="165">SUM(AS147:AS155)</f>
        <v>470472</v>
      </c>
      <c r="AT157" s="108">
        <f t="shared" si="165"/>
        <v>746705</v>
      </c>
      <c r="AU157" s="108">
        <f t="shared" si="165"/>
        <v>1156171</v>
      </c>
      <c r="AV157" s="108"/>
      <c r="AW157" s="108">
        <f>SUM(AW147:AW155)</f>
        <v>2087446.2937301714</v>
      </c>
      <c r="AX157" s="108">
        <f>SUM(AX147:AX155)</f>
        <v>226545</v>
      </c>
      <c r="AY157" s="108">
        <f>SUM(AY147:AY155)</f>
        <v>849297</v>
      </c>
      <c r="AZ157" s="108">
        <f t="shared" ref="AZ157" si="166">SUM(AZ147:AZ155)</f>
        <v>1649597</v>
      </c>
      <c r="BA157" s="108"/>
      <c r="BB157" s="108">
        <f t="shared" ref="BB157:BC157" si="167">SUM(BB147:BB155)</f>
        <v>2826667</v>
      </c>
      <c r="BC157" s="108">
        <f t="shared" si="167"/>
        <v>181336</v>
      </c>
      <c r="BD157" s="109">
        <f>SUM(BD147:BD155)</f>
        <v>173400</v>
      </c>
      <c r="BE157" s="109">
        <f>SUM(BE147:BE155)</f>
        <v>-327279</v>
      </c>
      <c r="BF157" s="109"/>
      <c r="BG157" s="109">
        <f t="shared" ref="BG157:BJ157" si="168">SUM(BG147:BG155)</f>
        <v>-494697</v>
      </c>
      <c r="BH157" s="108">
        <f t="shared" si="168"/>
        <v>-199308</v>
      </c>
      <c r="BI157" s="108">
        <f t="shared" si="168"/>
        <v>-367476</v>
      </c>
      <c r="BJ157" s="108">
        <f t="shared" si="168"/>
        <v>-359777</v>
      </c>
      <c r="BK157" s="108"/>
      <c r="BL157" s="109">
        <f t="shared" ref="BL157:BM157" si="169">SUM(BL147:BL155)</f>
        <v>-184099</v>
      </c>
      <c r="BM157" s="108">
        <f t="shared" si="169"/>
        <v>-3897</v>
      </c>
    </row>
    <row r="158" spans="1:65">
      <c r="B158" s="11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S158" s="63"/>
      <c r="AT158" s="63"/>
      <c r="AU158" s="63"/>
      <c r="AV158" s="63"/>
      <c r="AW158" s="63"/>
      <c r="AX158" s="63"/>
      <c r="AY158" s="63"/>
      <c r="AZ158" s="63"/>
      <c r="BA158" s="63"/>
      <c r="BB158" s="63"/>
      <c r="BC158" s="63"/>
      <c r="BD158" s="66"/>
      <c r="BE158" s="66"/>
      <c r="BF158" s="66"/>
      <c r="BG158" s="66"/>
      <c r="BH158" s="63"/>
      <c r="BI158" s="63"/>
      <c r="BJ158" s="63"/>
      <c r="BK158" s="63"/>
      <c r="BL158" s="66"/>
      <c r="BM158" s="63"/>
    </row>
    <row r="159" spans="1:65">
      <c r="A159" s="18" t="s">
        <v>131</v>
      </c>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S159" s="103"/>
      <c r="AT159" s="103"/>
      <c r="AU159" s="103"/>
      <c r="AV159" s="103"/>
      <c r="AW159" s="103"/>
      <c r="AX159" s="103"/>
      <c r="AY159" s="103"/>
      <c r="AZ159" s="103"/>
      <c r="BA159" s="103"/>
      <c r="BB159" s="103"/>
      <c r="BC159" s="63"/>
      <c r="BD159" s="66"/>
      <c r="BE159" s="66"/>
      <c r="BF159" s="104"/>
      <c r="BG159" s="104"/>
      <c r="BH159" s="63"/>
      <c r="BI159" s="63"/>
      <c r="BJ159" s="63"/>
      <c r="BK159" s="63"/>
      <c r="BL159" s="104"/>
      <c r="BM159" s="63"/>
    </row>
    <row r="160" spans="1:65">
      <c r="A160" s="18"/>
      <c r="B160" s="112" t="s">
        <v>170</v>
      </c>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63">
        <v>6124</v>
      </c>
      <c r="AJ160" s="63">
        <v>6124</v>
      </c>
      <c r="AK160" s="103">
        <v>6503</v>
      </c>
      <c r="AL160" s="63">
        <f t="shared" si="162"/>
        <v>6503</v>
      </c>
      <c r="AM160" s="63"/>
      <c r="AN160" s="63">
        <v>40248</v>
      </c>
      <c r="AO160" s="63">
        <v>40248</v>
      </c>
      <c r="AP160" s="63">
        <v>69724</v>
      </c>
      <c r="AQ160" s="63">
        <f t="shared" si="163"/>
        <v>69724</v>
      </c>
      <c r="AS160" s="63"/>
      <c r="AT160" s="63">
        <v>40248</v>
      </c>
      <c r="AU160" s="63">
        <v>40248</v>
      </c>
      <c r="AV160" s="63"/>
      <c r="AW160" s="63">
        <v>69724</v>
      </c>
      <c r="AX160" s="63"/>
      <c r="AY160" s="63"/>
      <c r="AZ160" s="63">
        <v>0</v>
      </c>
      <c r="BA160" s="63"/>
      <c r="BB160" s="63">
        <v>0</v>
      </c>
      <c r="BC160" s="63"/>
      <c r="BD160" s="66"/>
      <c r="BE160" s="66"/>
      <c r="BF160" s="66"/>
      <c r="BG160" s="66"/>
      <c r="BH160" s="63"/>
      <c r="BI160" s="63"/>
      <c r="BJ160" s="63"/>
      <c r="BK160" s="63"/>
      <c r="BL160" s="66">
        <v>752</v>
      </c>
      <c r="BM160" s="63"/>
    </row>
    <row r="161" spans="1:65">
      <c r="A161" s="18"/>
      <c r="B161" s="112" t="s">
        <v>183</v>
      </c>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63"/>
      <c r="AJ161" s="63"/>
      <c r="AK161" s="103"/>
      <c r="AL161" s="63"/>
      <c r="AM161" s="63"/>
      <c r="AN161" s="63"/>
      <c r="AO161" s="63"/>
      <c r="AP161" s="63"/>
      <c r="AQ161" s="63"/>
      <c r="AS161" s="63"/>
      <c r="AT161" s="63">
        <v>0</v>
      </c>
      <c r="AU161" s="63">
        <v>0</v>
      </c>
      <c r="AV161" s="63"/>
      <c r="AW161" s="63"/>
      <c r="AX161" s="63"/>
      <c r="AY161" s="63">
        <v>-6</v>
      </c>
      <c r="AZ161" s="63">
        <v>-5</v>
      </c>
      <c r="BA161" s="63"/>
      <c r="BB161" s="63"/>
      <c r="BC161" s="63"/>
      <c r="BD161" s="66"/>
      <c r="BE161" s="66"/>
      <c r="BF161" s="66"/>
      <c r="BG161" s="66"/>
      <c r="BH161" s="63"/>
      <c r="BI161" s="63"/>
      <c r="BJ161" s="63"/>
      <c r="BK161" s="63"/>
      <c r="BL161" s="66"/>
      <c r="BM161" s="63"/>
    </row>
    <row r="162" spans="1:65">
      <c r="A162" s="18"/>
      <c r="B162" s="112" t="s">
        <v>179</v>
      </c>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63"/>
      <c r="AJ162" s="63"/>
      <c r="AK162" s="103"/>
      <c r="AL162" s="63"/>
      <c r="AM162" s="63"/>
      <c r="AN162" s="63"/>
      <c r="AO162" s="63"/>
      <c r="AP162" s="63">
        <v>-2</v>
      </c>
      <c r="AQ162" s="63">
        <f t="shared" si="163"/>
        <v>-2</v>
      </c>
      <c r="AS162" s="63"/>
      <c r="AT162" s="63"/>
      <c r="AU162" s="63">
        <v>0</v>
      </c>
      <c r="AV162" s="63"/>
      <c r="AW162" s="63">
        <v>-2</v>
      </c>
      <c r="AX162" s="63"/>
      <c r="AY162" s="63">
        <v>-289582</v>
      </c>
      <c r="AZ162" s="63">
        <v>-294105</v>
      </c>
      <c r="BA162" s="63"/>
      <c r="BB162" s="63">
        <v>-294105</v>
      </c>
      <c r="BC162" s="63"/>
      <c r="BD162" s="66"/>
      <c r="BE162" s="66"/>
      <c r="BF162" s="66"/>
      <c r="BG162" s="66"/>
      <c r="BH162" s="63"/>
      <c r="BI162" s="63"/>
      <c r="BJ162" s="63"/>
      <c r="BK162" s="63"/>
      <c r="BL162" s="66"/>
      <c r="BM162" s="63"/>
    </row>
    <row r="163" spans="1:65">
      <c r="B163" s="112" t="s">
        <v>132</v>
      </c>
      <c r="C163" s="23" t="s">
        <v>27</v>
      </c>
      <c r="D163" s="63"/>
      <c r="E163" s="63"/>
      <c r="F163" s="63"/>
      <c r="G163" s="63"/>
      <c r="H163" s="63"/>
      <c r="I163" s="63"/>
      <c r="J163" s="63"/>
      <c r="K163" s="63">
        <v>-3236</v>
      </c>
      <c r="L163" s="63">
        <v>-3223</v>
      </c>
      <c r="M163" s="63">
        <v>-3223</v>
      </c>
      <c r="N163" s="63" t="s">
        <v>133</v>
      </c>
      <c r="O163" s="63"/>
      <c r="P163" s="63">
        <v>-5510</v>
      </c>
      <c r="Q163" s="63">
        <v>-5517</v>
      </c>
      <c r="R163" s="63">
        <v>-5517</v>
      </c>
      <c r="S163" s="63">
        <v>2</v>
      </c>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S163" s="63"/>
      <c r="AT163" s="63"/>
      <c r="AU163" s="63"/>
      <c r="AV163" s="63"/>
      <c r="AW163" s="63"/>
      <c r="AX163" s="63"/>
      <c r="AY163" s="63"/>
      <c r="AZ163" s="63"/>
      <c r="BA163" s="63"/>
      <c r="BB163" s="63"/>
      <c r="BC163" s="63"/>
      <c r="BD163" s="66"/>
      <c r="BE163" s="66"/>
      <c r="BF163" s="66"/>
      <c r="BG163" s="66"/>
      <c r="BH163" s="63"/>
      <c r="BI163" s="63"/>
      <c r="BJ163" s="63"/>
      <c r="BK163" s="63"/>
      <c r="BL163" s="66"/>
      <c r="BM163" s="63"/>
    </row>
    <row r="164" spans="1:65">
      <c r="B164" s="112" t="s">
        <v>134</v>
      </c>
      <c r="C164" s="23" t="s">
        <v>27</v>
      </c>
      <c r="D164" s="63"/>
      <c r="E164" s="63"/>
      <c r="F164" s="63"/>
      <c r="G164" s="63"/>
      <c r="H164" s="63"/>
      <c r="I164" s="63"/>
      <c r="J164" s="63"/>
      <c r="K164" s="63"/>
      <c r="L164" s="63"/>
      <c r="M164" s="63"/>
      <c r="N164" s="63"/>
      <c r="O164" s="63"/>
      <c r="P164" s="63"/>
      <c r="Q164" s="63">
        <v>-497</v>
      </c>
      <c r="R164" s="63">
        <v>-497</v>
      </c>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S164" s="63"/>
      <c r="AT164" s="63"/>
      <c r="AU164" s="63"/>
      <c r="AV164" s="63"/>
      <c r="AW164" s="63"/>
      <c r="AX164" s="63"/>
      <c r="AY164" s="63"/>
      <c r="AZ164" s="63"/>
      <c r="BA164" s="63"/>
      <c r="BB164" s="63"/>
      <c r="BC164" s="63"/>
      <c r="BD164" s="66"/>
      <c r="BE164" s="66"/>
      <c r="BF164" s="66"/>
      <c r="BG164" s="66"/>
      <c r="BH164" s="63"/>
      <c r="BI164" s="63"/>
      <c r="BJ164" s="63"/>
      <c r="BK164" s="63"/>
      <c r="BL164" s="66"/>
      <c r="BM164" s="63"/>
    </row>
    <row r="165" spans="1:65">
      <c r="B165" s="112" t="s">
        <v>135</v>
      </c>
      <c r="C165" s="23" t="s">
        <v>27</v>
      </c>
      <c r="D165" s="63"/>
      <c r="E165" s="63"/>
      <c r="F165" s="63"/>
      <c r="G165" s="63"/>
      <c r="H165" s="63"/>
      <c r="I165" s="63"/>
      <c r="J165" s="63">
        <v>77312</v>
      </c>
      <c r="K165" s="63">
        <v>316532</v>
      </c>
      <c r="L165" s="63">
        <v>386379</v>
      </c>
      <c r="M165" s="63">
        <v>386379</v>
      </c>
      <c r="N165" s="63">
        <v>76737</v>
      </c>
      <c r="O165" s="63">
        <v>70371</v>
      </c>
      <c r="P165" s="63">
        <v>79069</v>
      </c>
      <c r="Q165" s="63">
        <v>270485</v>
      </c>
      <c r="R165" s="63">
        <v>270485</v>
      </c>
      <c r="S165" s="63">
        <v>201491</v>
      </c>
      <c r="T165" s="63">
        <v>370396</v>
      </c>
      <c r="U165" s="63">
        <v>441720</v>
      </c>
      <c r="V165" s="63">
        <v>518</v>
      </c>
      <c r="W165" s="63">
        <v>518</v>
      </c>
      <c r="X165" s="63">
        <v>143825</v>
      </c>
      <c r="Y165" s="63">
        <v>200455</v>
      </c>
      <c r="Z165" s="63">
        <v>273390</v>
      </c>
      <c r="AA165" s="63">
        <v>519460</v>
      </c>
      <c r="AB165" s="63">
        <v>519460</v>
      </c>
      <c r="AC165" s="63">
        <v>755473</v>
      </c>
      <c r="AD165" s="63">
        <v>1507952</v>
      </c>
      <c r="AE165" s="63">
        <v>2291190</v>
      </c>
      <c r="AF165" s="63">
        <v>2969731</v>
      </c>
      <c r="AG165" s="63">
        <f t="shared" si="161"/>
        <v>2969731</v>
      </c>
      <c r="AH165" s="63">
        <v>742456</v>
      </c>
      <c r="AI165" s="63">
        <v>1403463</v>
      </c>
      <c r="AJ165" s="63">
        <v>2265509</v>
      </c>
      <c r="AK165" s="63">
        <v>3248693</v>
      </c>
      <c r="AL165" s="63">
        <f t="shared" si="162"/>
        <v>3248693</v>
      </c>
      <c r="AM165" s="63">
        <v>903496</v>
      </c>
      <c r="AN165" s="63">
        <v>1937709</v>
      </c>
      <c r="AO165" s="63">
        <v>2695736</v>
      </c>
      <c r="AP165" s="63">
        <v>3645608</v>
      </c>
      <c r="AQ165" s="63">
        <f t="shared" si="163"/>
        <v>3645608</v>
      </c>
      <c r="AS165" s="63">
        <v>903496</v>
      </c>
      <c r="AT165" s="63">
        <v>1937709</v>
      </c>
      <c r="AU165" s="63">
        <v>2690336</v>
      </c>
      <c r="AV165" s="63"/>
      <c r="AW165" s="63">
        <v>3645608</v>
      </c>
      <c r="AX165" s="63">
        <v>728847</v>
      </c>
      <c r="AY165" s="63">
        <v>2057987</v>
      </c>
      <c r="AZ165" s="63">
        <v>3066595</v>
      </c>
      <c r="BA165" s="63"/>
      <c r="BB165" s="63">
        <v>4063582</v>
      </c>
      <c r="BC165" s="63">
        <v>856363</v>
      </c>
      <c r="BD165" s="66"/>
      <c r="BE165" s="66">
        <v>1375338</v>
      </c>
      <c r="BF165" s="66"/>
      <c r="BG165" s="66">
        <v>1464012</v>
      </c>
      <c r="BH165" s="119">
        <v>0</v>
      </c>
      <c r="BI165" s="119">
        <v>0</v>
      </c>
      <c r="BJ165" s="63">
        <v>21</v>
      </c>
      <c r="BK165" s="63"/>
      <c r="BL165" s="66">
        <v>35</v>
      </c>
      <c r="BM165" s="63">
        <v>290</v>
      </c>
    </row>
    <row r="166" spans="1:65">
      <c r="B166" s="112" t="s">
        <v>136</v>
      </c>
      <c r="C166" s="23" t="s">
        <v>27</v>
      </c>
      <c r="D166" s="63"/>
      <c r="E166" s="63"/>
      <c r="F166" s="63"/>
      <c r="G166" s="63"/>
      <c r="H166" s="63"/>
      <c r="I166" s="63"/>
      <c r="J166" s="63">
        <v>42</v>
      </c>
      <c r="K166" s="63" t="s">
        <v>133</v>
      </c>
      <c r="L166" s="63"/>
      <c r="M166" s="63"/>
      <c r="N166" s="63" t="s">
        <v>133</v>
      </c>
      <c r="O166" s="63">
        <v>-129717</v>
      </c>
      <c r="P166" s="63">
        <v>-417479</v>
      </c>
      <c r="Q166" s="63">
        <v>-440801</v>
      </c>
      <c r="R166" s="63">
        <v>-440801</v>
      </c>
      <c r="S166" s="63">
        <v>-299259</v>
      </c>
      <c r="T166" s="63">
        <v>-299259</v>
      </c>
      <c r="U166" s="63">
        <v>-303847</v>
      </c>
      <c r="V166" s="63" t="s">
        <v>133</v>
      </c>
      <c r="W166" s="63" t="s">
        <v>133</v>
      </c>
      <c r="X166" s="63">
        <v>-26241</v>
      </c>
      <c r="Y166" s="63">
        <v>-204439</v>
      </c>
      <c r="Z166" s="63">
        <v>-348301</v>
      </c>
      <c r="AA166" s="63">
        <v>-704115</v>
      </c>
      <c r="AB166" s="63">
        <v>-704115</v>
      </c>
      <c r="AC166" s="63">
        <v>-664564</v>
      </c>
      <c r="AD166" s="63">
        <v>-1355394</v>
      </c>
      <c r="AE166" s="63">
        <v>-2167634</v>
      </c>
      <c r="AF166" s="63">
        <v>-2706733</v>
      </c>
      <c r="AG166" s="63">
        <f t="shared" si="161"/>
        <v>-2706733</v>
      </c>
      <c r="AH166" s="63">
        <v>-719884</v>
      </c>
      <c r="AI166" s="63">
        <v>-1372576</v>
      </c>
      <c r="AJ166" s="63">
        <v>-2198327</v>
      </c>
      <c r="AK166" s="63">
        <v>-3106411</v>
      </c>
      <c r="AL166" s="63">
        <f t="shared" si="162"/>
        <v>-3106411</v>
      </c>
      <c r="AM166" s="63">
        <v>-1083699</v>
      </c>
      <c r="AN166" s="63">
        <v>-1931759</v>
      </c>
      <c r="AO166" s="63">
        <v>-2816134</v>
      </c>
      <c r="AP166" s="63">
        <v>-3548239</v>
      </c>
      <c r="AQ166" s="63">
        <f t="shared" si="163"/>
        <v>-3548239</v>
      </c>
      <c r="AS166" s="63">
        <v>-1083699</v>
      </c>
      <c r="AT166" s="63">
        <v>-1931759</v>
      </c>
      <c r="AU166" s="63">
        <v>-2810734</v>
      </c>
      <c r="AV166" s="63"/>
      <c r="AW166" s="63">
        <v>-3548239</v>
      </c>
      <c r="AX166" s="63">
        <v>-824446</v>
      </c>
      <c r="AY166" s="63">
        <v>-2043453</v>
      </c>
      <c r="AZ166" s="63">
        <v>-3211312</v>
      </c>
      <c r="BA166" s="63"/>
      <c r="BB166" s="63">
        <v>-4131890</v>
      </c>
      <c r="BC166" s="63">
        <v>-682397</v>
      </c>
      <c r="BD166" s="66">
        <v>1195266</v>
      </c>
      <c r="BE166" s="66">
        <v>-1084704</v>
      </c>
      <c r="BF166" s="66"/>
      <c r="BG166" s="66">
        <v>-1140940</v>
      </c>
      <c r="BH166" s="119">
        <v>-82</v>
      </c>
      <c r="BI166" s="119">
        <v>-198</v>
      </c>
      <c r="BJ166" s="63">
        <v>-205</v>
      </c>
      <c r="BK166" s="63"/>
      <c r="BL166" s="66">
        <v>-208</v>
      </c>
      <c r="BM166" s="63">
        <v>-314</v>
      </c>
    </row>
    <row r="167" spans="1:65">
      <c r="B167" s="112" t="s">
        <v>137</v>
      </c>
      <c r="C167" s="23" t="s">
        <v>27</v>
      </c>
      <c r="D167" s="63"/>
      <c r="E167" s="63"/>
      <c r="F167" s="63"/>
      <c r="G167" s="63"/>
      <c r="H167" s="63"/>
      <c r="I167" s="63">
        <v>42</v>
      </c>
      <c r="K167" s="63">
        <v>29175</v>
      </c>
      <c r="L167" s="63">
        <v>73429</v>
      </c>
      <c r="M167" s="63">
        <v>73429</v>
      </c>
      <c r="N167" s="63">
        <v>21754</v>
      </c>
      <c r="O167" s="63">
        <v>154799</v>
      </c>
      <c r="P167" s="63">
        <v>208956</v>
      </c>
      <c r="Q167" s="63">
        <v>225196</v>
      </c>
      <c r="R167" s="63">
        <v>225196</v>
      </c>
      <c r="S167" s="63">
        <v>514218</v>
      </c>
      <c r="T167" s="63">
        <v>510484</v>
      </c>
      <c r="U167" s="63">
        <v>517739</v>
      </c>
      <c r="V167" s="63">
        <v>390038</v>
      </c>
      <c r="W167" s="63">
        <v>524370</v>
      </c>
      <c r="X167" s="63">
        <v>5254</v>
      </c>
      <c r="Y167" s="63">
        <v>22191</v>
      </c>
      <c r="Z167" s="63">
        <v>45016</v>
      </c>
      <c r="AA167" s="63">
        <v>57117.137986405163</v>
      </c>
      <c r="AB167" s="63">
        <v>57117.137986405163</v>
      </c>
      <c r="AC167" s="63">
        <v>12406</v>
      </c>
      <c r="AD167" s="63">
        <v>20451</v>
      </c>
      <c r="AE167" s="63">
        <v>73096</v>
      </c>
      <c r="AF167" s="63">
        <v>76084</v>
      </c>
      <c r="AG167" s="63">
        <f t="shared" si="161"/>
        <v>76084</v>
      </c>
      <c r="AH167" s="63">
        <v>1481</v>
      </c>
      <c r="AI167" s="63">
        <v>19706</v>
      </c>
      <c r="AJ167" s="63">
        <v>21182</v>
      </c>
      <c r="AK167" s="63">
        <v>51316</v>
      </c>
      <c r="AL167" s="63">
        <f t="shared" si="162"/>
        <v>51316</v>
      </c>
      <c r="AM167" s="63">
        <v>107129</v>
      </c>
      <c r="AN167" s="63">
        <v>215904</v>
      </c>
      <c r="AO167" s="63">
        <v>218975</v>
      </c>
      <c r="AP167" s="63">
        <v>223753</v>
      </c>
      <c r="AQ167" s="63">
        <f t="shared" si="163"/>
        <v>223753</v>
      </c>
      <c r="AS167" s="63">
        <v>107129</v>
      </c>
      <c r="AT167" s="63">
        <v>215904</v>
      </c>
      <c r="AU167" s="63">
        <v>218975</v>
      </c>
      <c r="AV167" s="63"/>
      <c r="AW167" s="63">
        <v>223753</v>
      </c>
      <c r="AX167" s="63">
        <v>274</v>
      </c>
      <c r="AY167" s="63">
        <v>28702</v>
      </c>
      <c r="AZ167" s="63">
        <v>47896</v>
      </c>
      <c r="BA167" s="63"/>
      <c r="BB167" s="63">
        <v>50322</v>
      </c>
      <c r="BC167" s="63">
        <v>64941</v>
      </c>
      <c r="BD167" s="66">
        <v>-961050</v>
      </c>
      <c r="BE167" s="66"/>
      <c r="BF167" s="66"/>
      <c r="BG167" s="66">
        <v>75566</v>
      </c>
      <c r="BH167" s="119">
        <v>0</v>
      </c>
      <c r="BI167" s="119">
        <v>0</v>
      </c>
      <c r="BJ167" s="63">
        <v>42000</v>
      </c>
      <c r="BK167" s="63"/>
      <c r="BL167" s="66">
        <v>105000</v>
      </c>
      <c r="BM167" s="63">
        <v>0</v>
      </c>
    </row>
    <row r="168" spans="1:65">
      <c r="B168" s="105" t="s">
        <v>138</v>
      </c>
      <c r="C168" s="23" t="s">
        <v>27</v>
      </c>
      <c r="D168" s="63"/>
      <c r="E168" s="63"/>
      <c r="F168" s="63"/>
      <c r="G168" s="63"/>
      <c r="H168" s="63"/>
      <c r="I168" s="63">
        <v>-265274</v>
      </c>
      <c r="J168" s="63">
        <v>-450607</v>
      </c>
      <c r="K168" s="63">
        <v>-1417918</v>
      </c>
      <c r="L168" s="63">
        <v>-2389364</v>
      </c>
      <c r="M168" s="63">
        <v>-2389364</v>
      </c>
      <c r="N168" s="63">
        <v>-373828</v>
      </c>
      <c r="O168" s="63">
        <v>-907467</v>
      </c>
      <c r="P168" s="63">
        <v>-1219718</v>
      </c>
      <c r="Q168" s="63">
        <v>-1381786</v>
      </c>
      <c r="R168" s="63">
        <v>-1381786</v>
      </c>
      <c r="S168" s="63">
        <v>-194926</v>
      </c>
      <c r="T168" s="63">
        <v>-531856</v>
      </c>
      <c r="U168" s="63">
        <v>-888930</v>
      </c>
      <c r="V168" s="63">
        <v>-340324</v>
      </c>
      <c r="W168" s="63">
        <v>-474656</v>
      </c>
      <c r="X168" s="63">
        <v>-297008</v>
      </c>
      <c r="Y168" s="63">
        <v>-490229</v>
      </c>
      <c r="Z168" s="63">
        <v>-886475</v>
      </c>
      <c r="AA168" s="63">
        <v>-1569749.3955385466</v>
      </c>
      <c r="AB168" s="63">
        <v>-1569749.3955385466</v>
      </c>
      <c r="AC168" s="63">
        <v>-290082</v>
      </c>
      <c r="AD168" s="63">
        <v>-409770</v>
      </c>
      <c r="AE168" s="63">
        <v>-522454</v>
      </c>
      <c r="AF168" s="63">
        <v>-694370</v>
      </c>
      <c r="AG168" s="63">
        <f t="shared" si="161"/>
        <v>-694370</v>
      </c>
      <c r="AH168" s="63">
        <v>-67137</v>
      </c>
      <c r="AI168" s="63">
        <v>-189483</v>
      </c>
      <c r="AJ168" s="63">
        <v>-246923</v>
      </c>
      <c r="AK168" s="63">
        <v>-403666</v>
      </c>
      <c r="AL168" s="63">
        <f t="shared" si="162"/>
        <v>-403666</v>
      </c>
      <c r="AM168" s="63">
        <v>-178566</v>
      </c>
      <c r="AN168" s="63">
        <v>-277352</v>
      </c>
      <c r="AO168" s="63">
        <v>-502259</v>
      </c>
      <c r="AP168" s="63">
        <v>-660707</v>
      </c>
      <c r="AQ168" s="63">
        <f t="shared" si="163"/>
        <v>-660707</v>
      </c>
      <c r="AS168" s="63">
        <v>-178566</v>
      </c>
      <c r="AT168" s="63">
        <v>-277352</v>
      </c>
      <c r="AU168" s="63">
        <v>-502259</v>
      </c>
      <c r="AV168" s="63"/>
      <c r="AW168" s="63">
        <v>-660707</v>
      </c>
      <c r="AX168" s="63">
        <v>-181826</v>
      </c>
      <c r="AY168" s="63">
        <v>-406557</v>
      </c>
      <c r="AZ168" s="63">
        <v>-588170</v>
      </c>
      <c r="BA168" s="63"/>
      <c r="BB168" s="63">
        <v>-1276621</v>
      </c>
      <c r="BC168" s="63">
        <v>-134730</v>
      </c>
      <c r="BD168" s="66">
        <v>64941</v>
      </c>
      <c r="BE168" s="66">
        <v>75566</v>
      </c>
      <c r="BF168" s="66"/>
      <c r="BG168" s="66">
        <v>-324264</v>
      </c>
      <c r="BH168" s="119">
        <v>-25296</v>
      </c>
      <c r="BI168" s="119">
        <v>-83708</v>
      </c>
      <c r="BJ168" s="63">
        <v>-356050</v>
      </c>
      <c r="BK168" s="63"/>
      <c r="BL168" s="66">
        <v>-587245</v>
      </c>
      <c r="BM168" s="63">
        <v>-88890</v>
      </c>
    </row>
    <row r="169" spans="1:65">
      <c r="B169" s="105" t="s">
        <v>139</v>
      </c>
      <c r="C169" s="23" t="s">
        <v>27</v>
      </c>
      <c r="S169" s="63">
        <v>13</v>
      </c>
      <c r="T169" s="63"/>
      <c r="U169" s="63"/>
      <c r="V169" s="63">
        <v>564266</v>
      </c>
      <c r="W169" s="63">
        <v>564266</v>
      </c>
      <c r="X169" s="63">
        <v>17</v>
      </c>
      <c r="Y169" s="63">
        <v>17</v>
      </c>
      <c r="Z169" s="63">
        <v>104</v>
      </c>
      <c r="AA169" s="63">
        <v>91</v>
      </c>
      <c r="AB169" s="63">
        <v>91</v>
      </c>
      <c r="AC169" s="63">
        <v>0</v>
      </c>
      <c r="AD169" s="63">
        <v>4</v>
      </c>
      <c r="AE169" s="63">
        <v>4</v>
      </c>
      <c r="AF169" s="63">
        <v>1</v>
      </c>
      <c r="AG169" s="63">
        <f t="shared" si="161"/>
        <v>1</v>
      </c>
      <c r="AH169" s="63">
        <v>0</v>
      </c>
      <c r="AI169" s="63">
        <v>0</v>
      </c>
      <c r="AJ169" s="63">
        <v>0</v>
      </c>
      <c r="AK169" s="63"/>
      <c r="AL169" s="63">
        <f t="shared" si="162"/>
        <v>0</v>
      </c>
      <c r="AM169" s="63"/>
      <c r="AN169" s="63"/>
      <c r="AO169" s="63"/>
      <c r="AP169" s="63"/>
      <c r="AQ169" s="63"/>
      <c r="AS169" s="63"/>
      <c r="AT169" s="63"/>
      <c r="AU169" s="63"/>
      <c r="AV169" s="63"/>
      <c r="AW169" s="63">
        <v>0</v>
      </c>
      <c r="AX169" s="63"/>
      <c r="AY169" s="63"/>
      <c r="AZ169" s="63"/>
      <c r="BA169" s="63"/>
      <c r="BB169" s="63"/>
      <c r="BC169" s="63"/>
      <c r="BD169" s="66"/>
      <c r="BE169" s="66"/>
      <c r="BF169" s="66"/>
      <c r="BG169" s="66"/>
      <c r="BH169" s="119"/>
      <c r="BI169" s="119"/>
      <c r="BJ169" s="63"/>
      <c r="BK169" s="63"/>
      <c r="BL169" s="66"/>
      <c r="BM169" s="63"/>
    </row>
    <row r="170" spans="1:65">
      <c r="B170" s="105" t="s">
        <v>140</v>
      </c>
      <c r="C170" s="23" t="s">
        <v>27</v>
      </c>
      <c r="D170" s="63"/>
      <c r="E170" s="63"/>
      <c r="F170" s="63"/>
      <c r="G170" s="63"/>
      <c r="H170" s="63"/>
      <c r="I170" s="63">
        <v>-8739</v>
      </c>
      <c r="J170" s="63">
        <v>-19832</v>
      </c>
      <c r="K170" s="63">
        <v>-38307</v>
      </c>
      <c r="L170" s="63">
        <v>-59166</v>
      </c>
      <c r="M170" s="63">
        <v>-59166</v>
      </c>
      <c r="N170" s="63">
        <v>-9204</v>
      </c>
      <c r="O170" s="63">
        <v>-13408</v>
      </c>
      <c r="P170" s="63">
        <v>-21081</v>
      </c>
      <c r="Q170" s="63">
        <v>-43484</v>
      </c>
      <c r="R170" s="63">
        <v>-43484</v>
      </c>
      <c r="S170" s="63">
        <v>-13104</v>
      </c>
      <c r="T170" s="63">
        <v>-23784</v>
      </c>
      <c r="U170" s="63">
        <v>-36267</v>
      </c>
      <c r="V170" s="63">
        <v>-1440445</v>
      </c>
      <c r="W170" s="63">
        <v>-1440445</v>
      </c>
      <c r="X170" s="63">
        <v>-2402</v>
      </c>
      <c r="Y170" s="63">
        <v>-10487</v>
      </c>
      <c r="Z170" s="63">
        <v>-13357</v>
      </c>
      <c r="AA170" s="63">
        <v>-52449</v>
      </c>
      <c r="AB170" s="63">
        <v>-52449</v>
      </c>
      <c r="AC170" s="63">
        <v>-13180</v>
      </c>
      <c r="AD170" s="63">
        <v>-27835</v>
      </c>
      <c r="AE170" s="63">
        <v>-61454</v>
      </c>
      <c r="AF170" s="63">
        <v>-88587</v>
      </c>
      <c r="AG170" s="63">
        <f t="shared" si="161"/>
        <v>-88587</v>
      </c>
      <c r="AH170" s="63">
        <v>-18537</v>
      </c>
      <c r="AI170" s="63">
        <v>-38004</v>
      </c>
      <c r="AJ170" s="63">
        <v>-57413</v>
      </c>
      <c r="AK170" s="63">
        <v>-87318</v>
      </c>
      <c r="AL170" s="63">
        <f t="shared" si="162"/>
        <v>-87318</v>
      </c>
      <c r="AM170" s="63">
        <v>-19911</v>
      </c>
      <c r="AN170" s="63">
        <v>-44830</v>
      </c>
      <c r="AO170" s="63">
        <v>-71215</v>
      </c>
      <c r="AP170" s="63">
        <v>-96206</v>
      </c>
      <c r="AQ170" s="63">
        <f t="shared" si="163"/>
        <v>-96206</v>
      </c>
      <c r="AS170" s="63">
        <v>-19911</v>
      </c>
      <c r="AT170" s="63">
        <v>-44830</v>
      </c>
      <c r="AU170" s="63">
        <v>-71215</v>
      </c>
      <c r="AV170" s="63"/>
      <c r="AW170" s="63">
        <v>-96206</v>
      </c>
      <c r="AX170" s="63">
        <v>-18504</v>
      </c>
      <c r="AY170" s="63">
        <v>-41084</v>
      </c>
      <c r="AZ170" s="63">
        <v>-62842</v>
      </c>
      <c r="BA170" s="63"/>
      <c r="BB170" s="63">
        <v>-140173</v>
      </c>
      <c r="BC170" s="63">
        <v>-13956</v>
      </c>
      <c r="BD170" s="66">
        <v>-209515</v>
      </c>
      <c r="BE170" s="66">
        <v>-264354</v>
      </c>
      <c r="BF170" s="66"/>
      <c r="BG170" s="66">
        <v>-75433</v>
      </c>
      <c r="BH170" s="119">
        <v>-9044</v>
      </c>
      <c r="BI170" s="119">
        <v>-24940</v>
      </c>
      <c r="BJ170" s="63">
        <v>-64797</v>
      </c>
      <c r="BK170" s="63"/>
      <c r="BL170" s="66">
        <v>-88518</v>
      </c>
      <c r="BM170" s="63">
        <v>-8505</v>
      </c>
    </row>
    <row r="171" spans="1:65">
      <c r="B171" s="105" t="s">
        <v>184</v>
      </c>
      <c r="C171" s="2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S171" s="63"/>
      <c r="AT171" s="63">
        <v>0</v>
      </c>
      <c r="AU171" s="63">
        <v>0</v>
      </c>
      <c r="AV171" s="63"/>
      <c r="AW171" s="63"/>
      <c r="AX171" s="63"/>
      <c r="AY171" s="63">
        <v>-37000</v>
      </c>
      <c r="AZ171" s="63">
        <v>-47936</v>
      </c>
      <c r="BA171" s="63"/>
      <c r="BB171" s="63"/>
      <c r="BC171" s="63"/>
      <c r="BD171" s="66">
        <v>-39064</v>
      </c>
      <c r="BE171" s="66">
        <v>-48308</v>
      </c>
      <c r="BF171" s="66"/>
      <c r="BG171" s="66"/>
      <c r="BH171" s="119"/>
      <c r="BI171" s="119"/>
      <c r="BJ171" s="63"/>
      <c r="BK171" s="63"/>
      <c r="BL171" s="66"/>
      <c r="BM171" s="63"/>
    </row>
    <row r="172" spans="1:65">
      <c r="B172" s="105" t="s">
        <v>141</v>
      </c>
      <c r="C172" s="23" t="s">
        <v>27</v>
      </c>
      <c r="D172" s="63"/>
      <c r="E172" s="63"/>
      <c r="F172" s="63"/>
      <c r="G172" s="63"/>
      <c r="H172" s="63"/>
      <c r="I172" s="63"/>
      <c r="K172" s="63">
        <v>14158</v>
      </c>
      <c r="L172" s="63">
        <v>38035</v>
      </c>
      <c r="M172" s="63">
        <v>38035</v>
      </c>
      <c r="N172" s="63">
        <v>14386</v>
      </c>
      <c r="O172" s="63">
        <v>14386</v>
      </c>
      <c r="P172" s="63">
        <v>14529</v>
      </c>
      <c r="Q172" s="63">
        <v>22144</v>
      </c>
      <c r="R172" s="63">
        <v>22144</v>
      </c>
      <c r="S172" s="63" t="s">
        <v>133</v>
      </c>
      <c r="T172" s="63" t="s">
        <v>133</v>
      </c>
      <c r="U172" s="63" t="s">
        <v>133</v>
      </c>
      <c r="V172" s="63">
        <v>-55759</v>
      </c>
      <c r="W172" s="63">
        <v>-55759</v>
      </c>
      <c r="X172" s="63"/>
      <c r="Y172" s="63"/>
      <c r="Z172" s="63"/>
      <c r="AA172" s="63"/>
      <c r="AB172" s="63"/>
      <c r="AC172" s="63"/>
      <c r="AD172" s="63"/>
      <c r="AE172" s="63"/>
      <c r="AF172" s="63"/>
      <c r="AG172" s="63"/>
      <c r="AH172" s="63"/>
      <c r="AI172" s="63"/>
      <c r="AK172" s="63"/>
      <c r="AL172" s="63"/>
      <c r="AM172" s="63"/>
      <c r="AN172" s="63"/>
      <c r="AO172" s="63"/>
      <c r="AP172" s="63"/>
      <c r="AQ172" s="63"/>
      <c r="AS172" s="63"/>
      <c r="AT172" s="63"/>
      <c r="AU172" s="63"/>
      <c r="AV172" s="63"/>
      <c r="AW172" s="63"/>
      <c r="AX172" s="63"/>
      <c r="AY172" s="63"/>
      <c r="AZ172" s="63"/>
      <c r="BA172" s="63"/>
      <c r="BB172" s="63"/>
      <c r="BC172" s="63"/>
      <c r="BD172" s="66"/>
      <c r="BE172" s="66"/>
      <c r="BF172" s="66"/>
      <c r="BG172" s="66"/>
      <c r="BH172" s="119"/>
      <c r="BI172" s="119"/>
      <c r="BJ172" s="63"/>
      <c r="BK172" s="63"/>
      <c r="BL172" s="66"/>
      <c r="BM172" s="63"/>
    </row>
    <row r="173" spans="1:65">
      <c r="B173" s="105" t="s">
        <v>127</v>
      </c>
      <c r="C173" s="23" t="s">
        <v>27</v>
      </c>
      <c r="D173" s="63"/>
      <c r="E173" s="63"/>
      <c r="F173" s="63"/>
      <c r="G173" s="63"/>
      <c r="H173" s="63"/>
      <c r="I173" s="63">
        <v>2764</v>
      </c>
      <c r="J173" s="63">
        <v>6729</v>
      </c>
      <c r="K173" s="63">
        <v>25913</v>
      </c>
      <c r="L173" s="63">
        <v>52986</v>
      </c>
      <c r="M173" s="63">
        <v>52986</v>
      </c>
      <c r="N173" s="63">
        <v>4112</v>
      </c>
      <c r="O173" s="63">
        <v>4939</v>
      </c>
      <c r="P173" s="63">
        <v>7855</v>
      </c>
      <c r="Q173" s="63">
        <v>11310</v>
      </c>
      <c r="R173" s="63">
        <v>11310</v>
      </c>
      <c r="S173" s="63">
        <v>5094</v>
      </c>
      <c r="T173" s="63">
        <v>6049</v>
      </c>
      <c r="U173" s="63">
        <v>8236</v>
      </c>
      <c r="V173" s="63">
        <v>11589</v>
      </c>
      <c r="W173" s="63">
        <v>11589</v>
      </c>
      <c r="X173" s="63">
        <v>5975</v>
      </c>
      <c r="Y173" s="63">
        <v>13544</v>
      </c>
      <c r="Z173" s="63">
        <v>34465</v>
      </c>
      <c r="AA173" s="63">
        <v>43374</v>
      </c>
      <c r="AB173" s="63">
        <v>43374</v>
      </c>
      <c r="AC173" s="63">
        <v>9420</v>
      </c>
      <c r="AD173" s="63">
        <v>5508</v>
      </c>
      <c r="AE173" s="63">
        <v>8228</v>
      </c>
      <c r="AF173" s="63">
        <v>11242</v>
      </c>
      <c r="AG173" s="63">
        <f>AF173</f>
        <v>11242</v>
      </c>
      <c r="AH173" s="63">
        <v>5676</v>
      </c>
      <c r="AI173" s="63">
        <v>10338</v>
      </c>
      <c r="AJ173" s="63">
        <v>9592</v>
      </c>
      <c r="AK173" s="63">
        <v>12684</v>
      </c>
      <c r="AL173" s="63">
        <f>AK173</f>
        <v>12684</v>
      </c>
      <c r="AM173" s="63">
        <v>3790</v>
      </c>
      <c r="AN173" s="63">
        <v>5836</v>
      </c>
      <c r="AO173" s="63">
        <v>7360</v>
      </c>
      <c r="AP173" s="63">
        <v>10175</v>
      </c>
      <c r="AQ173" s="63">
        <f>AP173</f>
        <v>10175</v>
      </c>
      <c r="AS173" s="63">
        <v>3790</v>
      </c>
      <c r="AT173" s="63">
        <v>5836</v>
      </c>
      <c r="AU173" s="63">
        <v>7360</v>
      </c>
      <c r="AV173" s="63"/>
      <c r="AW173" s="63">
        <v>10175</v>
      </c>
      <c r="AX173" s="63">
        <v>7730</v>
      </c>
      <c r="AY173" s="63">
        <v>10316</v>
      </c>
      <c r="AZ173" s="63">
        <v>14043</v>
      </c>
      <c r="BA173" s="63"/>
      <c r="BB173" s="63">
        <v>17822</v>
      </c>
      <c r="BC173" s="63">
        <v>3251</v>
      </c>
      <c r="BD173" s="66">
        <v>6132</v>
      </c>
      <c r="BE173" s="66">
        <v>34344</v>
      </c>
      <c r="BF173" s="66"/>
      <c r="BG173" s="66">
        <v>36859</v>
      </c>
      <c r="BH173" s="119">
        <v>5378</v>
      </c>
      <c r="BI173" s="119">
        <v>6471</v>
      </c>
      <c r="BJ173" s="63">
        <v>7807</v>
      </c>
      <c r="BK173" s="63"/>
      <c r="BL173" s="66">
        <v>9056</v>
      </c>
      <c r="BM173" s="63">
        <v>173</v>
      </c>
    </row>
    <row r="174" spans="1:65">
      <c r="B174" s="105" t="s">
        <v>142</v>
      </c>
      <c r="C174" s="23" t="s">
        <v>27</v>
      </c>
      <c r="D174" s="63"/>
      <c r="E174" s="63"/>
      <c r="F174" s="63"/>
      <c r="G174" s="63"/>
      <c r="H174" s="63"/>
      <c r="I174" s="63"/>
      <c r="K174" s="63"/>
      <c r="L174" s="63">
        <v>351</v>
      </c>
      <c r="M174" s="63">
        <v>351</v>
      </c>
      <c r="N174" s="63"/>
      <c r="O174" s="63"/>
      <c r="P174" s="63"/>
      <c r="Q174" s="63" t="s">
        <v>133</v>
      </c>
      <c r="R174" s="63" t="s">
        <v>133</v>
      </c>
      <c r="S174" s="63"/>
      <c r="T174" s="63"/>
      <c r="U174" s="63"/>
      <c r="V174" s="63" t="s">
        <v>133</v>
      </c>
      <c r="W174" s="63" t="s">
        <v>133</v>
      </c>
      <c r="X174" s="63"/>
      <c r="Y174" s="63"/>
      <c r="Z174" s="63"/>
      <c r="AA174" s="63"/>
      <c r="AB174" s="63"/>
      <c r="AC174" s="63"/>
      <c r="AD174" s="63"/>
      <c r="AE174" s="63"/>
      <c r="AF174" s="63"/>
      <c r="AG174" s="63"/>
      <c r="AH174" s="63"/>
      <c r="AI174" s="63"/>
      <c r="AJ174" s="63"/>
      <c r="AK174" s="63"/>
      <c r="AL174" s="63"/>
      <c r="AM174" s="63"/>
      <c r="AN174" s="63"/>
      <c r="AO174" s="63"/>
      <c r="AP174" s="63"/>
      <c r="AQ174" s="63"/>
      <c r="AS174" s="63"/>
      <c r="AT174" s="63"/>
      <c r="AU174" s="63"/>
      <c r="AV174" s="63"/>
      <c r="AW174" s="63"/>
      <c r="AX174" s="63"/>
      <c r="AY174" s="63"/>
      <c r="AZ174" s="63"/>
      <c r="BA174" s="63"/>
      <c r="BB174" s="63"/>
      <c r="BC174" s="63"/>
      <c r="BD174" s="66"/>
      <c r="BE174" s="66"/>
      <c r="BF174" s="66"/>
      <c r="BG174" s="66"/>
      <c r="BH174" s="119"/>
      <c r="BI174" s="119"/>
      <c r="BJ174" s="63"/>
      <c r="BK174" s="63"/>
      <c r="BL174" s="66"/>
      <c r="BM174" s="63"/>
    </row>
    <row r="175" spans="1:65">
      <c r="B175" s="105" t="s">
        <v>129</v>
      </c>
      <c r="C175" s="23" t="s">
        <v>27</v>
      </c>
      <c r="D175" s="63"/>
      <c r="E175" s="63"/>
      <c r="F175" s="63"/>
      <c r="G175" s="63"/>
      <c r="H175" s="63"/>
      <c r="I175" s="63">
        <v>596</v>
      </c>
      <c r="J175" s="63">
        <v>269464</v>
      </c>
      <c r="K175" s="63">
        <v>102226</v>
      </c>
      <c r="L175" s="63">
        <v>27143</v>
      </c>
      <c r="M175" s="63">
        <v>27143</v>
      </c>
      <c r="N175" s="63">
        <v>78171</v>
      </c>
      <c r="O175" s="63">
        <v>77334</v>
      </c>
      <c r="P175" s="63">
        <v>77338</v>
      </c>
      <c r="Q175" s="63">
        <v>75448</v>
      </c>
      <c r="R175" s="63">
        <v>75448</v>
      </c>
      <c r="S175" s="63">
        <v>-25217</v>
      </c>
      <c r="T175" s="63">
        <v>-12853</v>
      </c>
      <c r="U175" s="63">
        <v>-15723</v>
      </c>
      <c r="V175" s="63">
        <v>-17399</v>
      </c>
      <c r="W175" s="63">
        <v>-17399</v>
      </c>
      <c r="X175" s="63">
        <v>3800</v>
      </c>
      <c r="Y175" s="63">
        <v>23671</v>
      </c>
      <c r="Z175" s="63">
        <v>15301</v>
      </c>
      <c r="AA175" s="63">
        <v>10576.157122302588</v>
      </c>
      <c r="AB175" s="63">
        <v>10576.157122302588</v>
      </c>
      <c r="AC175" s="63">
        <v>-3423</v>
      </c>
      <c r="AD175" s="63">
        <v>-2056</v>
      </c>
      <c r="AE175" s="63">
        <v>-3308</v>
      </c>
      <c r="AF175" s="63">
        <v>843</v>
      </c>
      <c r="AG175" s="63">
        <f t="shared" si="161"/>
        <v>843</v>
      </c>
      <c r="AH175" s="63">
        <v>-1697</v>
      </c>
      <c r="AI175" s="63">
        <v>-1583</v>
      </c>
      <c r="AJ175" s="63">
        <v>-3848</v>
      </c>
      <c r="AK175" s="63">
        <v>-9223</v>
      </c>
      <c r="AL175" s="63">
        <f t="shared" si="162"/>
        <v>-9223</v>
      </c>
      <c r="AM175" s="63">
        <v>11731</v>
      </c>
      <c r="AN175" s="63">
        <v>5757</v>
      </c>
      <c r="AO175" s="63">
        <v>416</v>
      </c>
      <c r="AP175" s="63">
        <v>-2476</v>
      </c>
      <c r="AQ175" s="63">
        <f t="shared" si="163"/>
        <v>-2476</v>
      </c>
      <c r="AS175" s="63">
        <v>11731</v>
      </c>
      <c r="AT175" s="63">
        <v>5757</v>
      </c>
      <c r="AU175" s="63">
        <v>416</v>
      </c>
      <c r="AV175" s="63"/>
      <c r="AW175" s="63">
        <v>-2476</v>
      </c>
      <c r="AX175" s="63">
        <v>-597</v>
      </c>
      <c r="AY175" s="63">
        <v>-1251</v>
      </c>
      <c r="AZ175" s="63">
        <v>-1921</v>
      </c>
      <c r="BA175" s="63"/>
      <c r="BB175" s="63">
        <v>-2249</v>
      </c>
      <c r="BC175" s="63">
        <v>-1275</v>
      </c>
      <c r="BD175" s="66">
        <v>-1986</v>
      </c>
      <c r="BE175" s="66">
        <v>-2192</v>
      </c>
      <c r="BF175" s="66"/>
      <c r="BG175" s="66">
        <v>-2192</v>
      </c>
      <c r="BH175" s="119">
        <v>-83</v>
      </c>
      <c r="BI175" s="119">
        <v>-425</v>
      </c>
      <c r="BJ175" s="63">
        <v>18475</v>
      </c>
      <c r="BK175" s="63"/>
      <c r="BL175" s="66">
        <v>18475</v>
      </c>
      <c r="BM175" s="63">
        <v>0</v>
      </c>
    </row>
    <row r="176" spans="1:65">
      <c r="B176" s="115"/>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S176" s="63"/>
      <c r="AT176" s="63"/>
      <c r="AU176" s="63"/>
      <c r="AV176" s="63"/>
      <c r="AW176" s="63"/>
      <c r="AX176" s="63"/>
      <c r="AY176" s="63"/>
      <c r="AZ176" s="63"/>
      <c r="BA176" s="63"/>
      <c r="BB176" s="63"/>
      <c r="BC176" s="63"/>
      <c r="BD176" s="66"/>
      <c r="BE176" s="66"/>
      <c r="BF176" s="66"/>
      <c r="BG176" s="66"/>
      <c r="BH176" s="63"/>
      <c r="BI176" s="63"/>
      <c r="BJ176" s="63"/>
      <c r="BK176" s="63"/>
      <c r="BL176" s="66"/>
      <c r="BM176" s="63"/>
    </row>
    <row r="177" spans="1:65" s="18" customFormat="1">
      <c r="B177" s="18" t="s">
        <v>143</v>
      </c>
      <c r="C177" s="116"/>
      <c r="D177" s="108"/>
      <c r="E177" s="108"/>
      <c r="F177" s="108"/>
      <c r="G177" s="108"/>
      <c r="H177" s="108"/>
      <c r="I177" s="108">
        <v>-273375</v>
      </c>
      <c r="J177" s="108">
        <v>-123621</v>
      </c>
      <c r="K177" s="108">
        <v>-997370</v>
      </c>
      <c r="L177" s="108">
        <v>-1926416</v>
      </c>
      <c r="M177" s="108">
        <f t="shared" ref="M177:AP177" si="170">SUM(M160:M175)</f>
        <v>-1873430</v>
      </c>
      <c r="N177" s="108">
        <f t="shared" si="170"/>
        <v>-187872</v>
      </c>
      <c r="O177" s="108">
        <f t="shared" si="170"/>
        <v>-728763</v>
      </c>
      <c r="P177" s="108">
        <f t="shared" si="170"/>
        <v>-1276041</v>
      </c>
      <c r="Q177" s="108">
        <f t="shared" si="170"/>
        <v>-1267502</v>
      </c>
      <c r="R177" s="108">
        <f t="shared" si="170"/>
        <v>-1267502</v>
      </c>
      <c r="S177" s="108">
        <f t="shared" si="170"/>
        <v>188312</v>
      </c>
      <c r="T177" s="108">
        <f t="shared" si="170"/>
        <v>19177</v>
      </c>
      <c r="U177" s="108">
        <f t="shared" si="170"/>
        <v>-277072</v>
      </c>
      <c r="V177" s="108">
        <f t="shared" si="170"/>
        <v>-887516</v>
      </c>
      <c r="W177" s="108">
        <f t="shared" si="170"/>
        <v>-887516</v>
      </c>
      <c r="X177" s="108">
        <f t="shared" si="170"/>
        <v>-166780</v>
      </c>
      <c r="Y177" s="108">
        <f t="shared" si="170"/>
        <v>-445277</v>
      </c>
      <c r="Z177" s="108">
        <f t="shared" si="170"/>
        <v>-879857</v>
      </c>
      <c r="AA177" s="108">
        <f t="shared" si="170"/>
        <v>-1695695.1004298388</v>
      </c>
      <c r="AB177" s="108">
        <f t="shared" si="170"/>
        <v>-1695695.1004298388</v>
      </c>
      <c r="AC177" s="108">
        <f t="shared" si="170"/>
        <v>-193950</v>
      </c>
      <c r="AD177" s="108">
        <f t="shared" si="170"/>
        <v>-261140</v>
      </c>
      <c r="AE177" s="108">
        <f t="shared" si="170"/>
        <v>-382332</v>
      </c>
      <c r="AF177" s="108">
        <f t="shared" si="170"/>
        <v>-431789</v>
      </c>
      <c r="AG177" s="108">
        <f t="shared" si="170"/>
        <v>-431789</v>
      </c>
      <c r="AH177" s="108">
        <f t="shared" si="170"/>
        <v>-57642</v>
      </c>
      <c r="AI177" s="108">
        <f t="shared" si="170"/>
        <v>-162015</v>
      </c>
      <c r="AJ177" s="108">
        <f>SUM(AJ160:AJ175)</f>
        <v>-204104</v>
      </c>
      <c r="AK177" s="108">
        <f t="shared" si="170"/>
        <v>-287422</v>
      </c>
      <c r="AL177" s="108">
        <f>SUM(AL160:AL175)</f>
        <v>-287422</v>
      </c>
      <c r="AM177" s="108">
        <f t="shared" si="170"/>
        <v>-256030</v>
      </c>
      <c r="AN177" s="108">
        <f t="shared" si="170"/>
        <v>-48487</v>
      </c>
      <c r="AO177" s="108">
        <f t="shared" si="170"/>
        <v>-426873</v>
      </c>
      <c r="AP177" s="108">
        <f t="shared" si="170"/>
        <v>-358370</v>
      </c>
      <c r="AQ177" s="108">
        <f>SUM(AQ160:AQ175)</f>
        <v>-358370</v>
      </c>
      <c r="AS177" s="108">
        <f t="shared" ref="AS177" si="171">SUM(AS160:AS175)</f>
        <v>-256030</v>
      </c>
      <c r="AT177" s="108">
        <f>SUM(AT160:AT175)</f>
        <v>-48487</v>
      </c>
      <c r="AU177" s="108">
        <f>SUM(AU160:AU175)</f>
        <v>-426873</v>
      </c>
      <c r="AV177" s="108"/>
      <c r="AW177" s="108">
        <f>SUM(AW160:AW175)</f>
        <v>-358370</v>
      </c>
      <c r="AX177" s="108">
        <f t="shared" ref="AX177" si="172">SUM(AX160:AX175)</f>
        <v>-288522</v>
      </c>
      <c r="AY177" s="108">
        <f>SUM(AY160:AY175)</f>
        <v>-721928</v>
      </c>
      <c r="AZ177" s="108">
        <f>SUM(AZ160:AZ175)</f>
        <v>-1077757</v>
      </c>
      <c r="BA177" s="108"/>
      <c r="BB177" s="108">
        <f>SUM(BB160:BB175)</f>
        <v>-1713312</v>
      </c>
      <c r="BC177" s="108">
        <f>SUM(BC160:BC175)</f>
        <v>92197</v>
      </c>
      <c r="BD177" s="109">
        <f>SUM(BD160:BD175)</f>
        <v>54724</v>
      </c>
      <c r="BE177" s="109">
        <f>SUM(BE160:BE175)</f>
        <v>85690</v>
      </c>
      <c r="BF177" s="109"/>
      <c r="BG177" s="109">
        <f t="shared" ref="BG177:BJ177" si="173">SUM(BG160:BG175)</f>
        <v>33608</v>
      </c>
      <c r="BH177" s="108">
        <f t="shared" si="173"/>
        <v>-29127</v>
      </c>
      <c r="BI177" s="108">
        <f t="shared" si="173"/>
        <v>-102800</v>
      </c>
      <c r="BJ177" s="108">
        <f t="shared" si="173"/>
        <v>-352749</v>
      </c>
      <c r="BK177" s="108"/>
      <c r="BL177" s="109">
        <f t="shared" ref="BL177:BM177" si="174">SUM(BL160:BL175)</f>
        <v>-542653</v>
      </c>
      <c r="BM177" s="108">
        <f t="shared" si="174"/>
        <v>-97246</v>
      </c>
    </row>
    <row r="178" spans="1:65">
      <c r="B178" s="115"/>
      <c r="D178" s="63"/>
      <c r="E178" s="63"/>
      <c r="F178" s="63"/>
      <c r="G178" s="63"/>
      <c r="H178" s="63"/>
      <c r="I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S178" s="63"/>
      <c r="AT178" s="63"/>
      <c r="AU178" s="63"/>
      <c r="AV178" s="63"/>
      <c r="AW178" s="63"/>
      <c r="AX178" s="63"/>
      <c r="AY178" s="63"/>
      <c r="AZ178" s="63"/>
      <c r="BA178" s="63"/>
      <c r="BB178" s="63"/>
      <c r="BC178" s="63"/>
      <c r="BD178" s="66"/>
      <c r="BE178" s="66"/>
      <c r="BF178" s="66"/>
      <c r="BG178" s="66"/>
      <c r="BH178" s="63"/>
      <c r="BI178" s="63"/>
      <c r="BJ178" s="63"/>
      <c r="BK178" s="63"/>
      <c r="BL178" s="66"/>
      <c r="BM178" s="63"/>
    </row>
    <row r="179" spans="1:65">
      <c r="A179" s="18" t="s">
        <v>144</v>
      </c>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S179" s="103"/>
      <c r="AT179" s="103"/>
      <c r="AU179" s="103"/>
      <c r="AV179" s="103"/>
      <c r="AW179" s="103"/>
      <c r="AX179" s="103"/>
      <c r="AY179" s="103"/>
      <c r="AZ179" s="103"/>
      <c r="BA179" s="103"/>
      <c r="BB179" s="103"/>
      <c r="BC179" s="63"/>
      <c r="BD179" s="66"/>
      <c r="BE179" s="66"/>
      <c r="BF179" s="104"/>
      <c r="BG179" s="104"/>
      <c r="BH179" s="63"/>
      <c r="BI179" s="63"/>
      <c r="BJ179" s="63"/>
      <c r="BK179" s="63"/>
      <c r="BL179" s="104"/>
      <c r="BM179" s="63"/>
    </row>
    <row r="180" spans="1:65">
      <c r="B180" s="105" t="s">
        <v>145</v>
      </c>
      <c r="C180" s="23" t="s">
        <v>27</v>
      </c>
      <c r="D180" s="63"/>
      <c r="E180" s="63"/>
      <c r="F180" s="63"/>
      <c r="G180" s="63"/>
      <c r="H180" s="63"/>
      <c r="I180" s="63">
        <v>10226</v>
      </c>
      <c r="J180" s="63">
        <v>10226</v>
      </c>
      <c r="K180" s="63">
        <v>12889</v>
      </c>
      <c r="L180" s="63">
        <v>83512</v>
      </c>
      <c r="M180" s="63">
        <v>83512</v>
      </c>
      <c r="N180" s="63">
        <v>104351</v>
      </c>
      <c r="O180" s="63">
        <v>104351</v>
      </c>
      <c r="P180" s="63">
        <v>104351</v>
      </c>
      <c r="Q180" s="63">
        <v>888949</v>
      </c>
      <c r="R180" s="63">
        <v>888949</v>
      </c>
      <c r="S180" s="63">
        <v>156321</v>
      </c>
      <c r="T180" s="63">
        <v>156344</v>
      </c>
      <c r="U180" s="63">
        <v>156344</v>
      </c>
      <c r="V180" s="63">
        <v>156321</v>
      </c>
      <c r="W180" s="63">
        <v>156321</v>
      </c>
      <c r="X180" s="63" t="s">
        <v>133</v>
      </c>
      <c r="Y180" s="63"/>
      <c r="Z180" s="63"/>
      <c r="AA180" s="63"/>
      <c r="AB180" s="63"/>
      <c r="AC180" s="63"/>
      <c r="AD180" s="63"/>
      <c r="AE180" s="63"/>
      <c r="AF180" s="63">
        <v>608496</v>
      </c>
      <c r="AG180" s="63">
        <f t="shared" si="161"/>
        <v>608496</v>
      </c>
      <c r="AH180" s="63"/>
      <c r="AI180" s="63"/>
      <c r="AJ180" s="63"/>
      <c r="AK180" s="63"/>
      <c r="AL180" s="63"/>
      <c r="AM180" s="63"/>
      <c r="AN180" s="63"/>
      <c r="AO180" s="63"/>
      <c r="AP180" s="63"/>
      <c r="AQ180" s="63"/>
      <c r="AS180" s="63"/>
      <c r="AT180" s="63"/>
      <c r="AU180" s="63"/>
      <c r="AV180" s="63"/>
      <c r="AW180" s="63">
        <v>0</v>
      </c>
      <c r="AX180" s="63"/>
      <c r="AY180" s="63"/>
      <c r="AZ180" s="63"/>
      <c r="BA180" s="63"/>
      <c r="BB180" s="63"/>
      <c r="BC180" s="63"/>
      <c r="BD180" s="66"/>
      <c r="BE180" s="66"/>
      <c r="BF180" s="66"/>
      <c r="BG180" s="66"/>
      <c r="BH180" s="63"/>
      <c r="BI180" s="63"/>
      <c r="BJ180" s="63"/>
      <c r="BK180" s="63"/>
      <c r="BL180" s="66"/>
      <c r="BM180" s="63"/>
    </row>
    <row r="181" spans="1:65" s="24" customFormat="1">
      <c r="B181" s="117" t="s">
        <v>165</v>
      </c>
      <c r="C181" s="118" t="s">
        <v>27</v>
      </c>
      <c r="D181" s="66"/>
      <c r="E181" s="66"/>
      <c r="F181" s="66"/>
      <c r="G181" s="66"/>
      <c r="H181" s="66"/>
      <c r="I181" s="66">
        <v>-203</v>
      </c>
      <c r="J181" s="66">
        <v>-203</v>
      </c>
      <c r="K181" s="66">
        <v>-203</v>
      </c>
      <c r="L181" s="66">
        <v>-203</v>
      </c>
      <c r="M181" s="66">
        <v>-203</v>
      </c>
      <c r="N181" s="66"/>
      <c r="O181" s="66">
        <v>-148</v>
      </c>
      <c r="P181" s="66">
        <v>-148</v>
      </c>
      <c r="Q181" s="66" t="s">
        <v>133</v>
      </c>
      <c r="R181" s="66" t="s">
        <v>133</v>
      </c>
      <c r="S181" s="66"/>
      <c r="T181" s="66">
        <v>808</v>
      </c>
      <c r="U181" s="66">
        <v>792</v>
      </c>
      <c r="V181" s="66">
        <v>4661</v>
      </c>
      <c r="W181" s="66">
        <v>4661</v>
      </c>
      <c r="X181" s="66" t="s">
        <v>133</v>
      </c>
      <c r="Y181" s="66">
        <v>45</v>
      </c>
      <c r="Z181" s="66"/>
      <c r="AA181" s="66"/>
      <c r="AB181" s="66"/>
      <c r="AC181" s="66"/>
      <c r="AD181" s="66"/>
      <c r="AE181" s="66"/>
      <c r="AF181" s="66"/>
      <c r="AG181" s="66"/>
      <c r="AH181" s="66"/>
      <c r="AI181" s="66"/>
      <c r="AJ181" s="66"/>
      <c r="AK181" s="66"/>
      <c r="AL181" s="66"/>
      <c r="AM181" s="66"/>
      <c r="AN181" s="66"/>
      <c r="AO181" s="66"/>
      <c r="AP181" s="66"/>
      <c r="AQ181" s="66"/>
      <c r="AS181" s="66"/>
      <c r="AT181" s="66"/>
      <c r="AU181" s="66"/>
      <c r="AV181" s="66"/>
      <c r="AW181" s="66"/>
      <c r="AX181" s="66"/>
      <c r="AY181" s="66"/>
      <c r="AZ181" s="66"/>
      <c r="BA181" s="66"/>
      <c r="BB181" s="66"/>
      <c r="BC181" s="66"/>
      <c r="BD181" s="66"/>
      <c r="BE181" s="66"/>
      <c r="BF181" s="66"/>
      <c r="BG181" s="66"/>
      <c r="BH181" s="66"/>
      <c r="BI181" s="66"/>
      <c r="BJ181" s="66"/>
      <c r="BK181" s="66"/>
      <c r="BL181" s="66"/>
      <c r="BM181" s="66"/>
    </row>
    <row r="182" spans="1:65" s="24" customFormat="1">
      <c r="B182" s="117" t="s">
        <v>189</v>
      </c>
      <c r="C182" s="118"/>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S182" s="66"/>
      <c r="AT182" s="66"/>
      <c r="AU182" s="66"/>
      <c r="AV182" s="66"/>
      <c r="AW182" s="66"/>
      <c r="AX182" s="66">
        <v>-289588</v>
      </c>
      <c r="AY182" s="66"/>
      <c r="AZ182" s="66"/>
      <c r="BA182" s="66"/>
      <c r="BB182" s="66">
        <v>-294105</v>
      </c>
      <c r="BC182" s="66"/>
      <c r="BD182" s="66">
        <v>-3225</v>
      </c>
      <c r="BE182" s="66">
        <v>-3225</v>
      </c>
      <c r="BF182" s="66"/>
      <c r="BG182" s="66">
        <v>-3225</v>
      </c>
      <c r="BH182" s="66"/>
      <c r="BI182" s="66"/>
      <c r="BJ182" s="66"/>
      <c r="BK182" s="66"/>
      <c r="BL182" s="66"/>
      <c r="BM182" s="66"/>
    </row>
    <row r="183" spans="1:65">
      <c r="B183" s="105" t="s">
        <v>146</v>
      </c>
      <c r="C183" s="23" t="s">
        <v>27</v>
      </c>
      <c r="D183" s="63"/>
      <c r="E183" s="63"/>
      <c r="F183" s="63"/>
      <c r="G183" s="63"/>
      <c r="H183" s="63"/>
      <c r="I183" s="63">
        <v>84423</v>
      </c>
      <c r="J183" s="63">
        <v>179578</v>
      </c>
      <c r="K183" s="63">
        <v>1034512</v>
      </c>
      <c r="L183" s="63">
        <v>2185663</v>
      </c>
      <c r="M183" s="63">
        <v>2185663</v>
      </c>
      <c r="N183" s="63">
        <v>458742</v>
      </c>
      <c r="O183" s="63">
        <v>1147107</v>
      </c>
      <c r="P183" s="63">
        <v>1401245</v>
      </c>
      <c r="Q183" s="63">
        <v>2043518</v>
      </c>
      <c r="R183" s="63">
        <v>2043518</v>
      </c>
      <c r="S183" s="63">
        <v>83608</v>
      </c>
      <c r="T183" s="63">
        <v>278833</v>
      </c>
      <c r="U183" s="63">
        <v>428080</v>
      </c>
      <c r="V183" s="63">
        <v>1042820</v>
      </c>
      <c r="W183" s="63">
        <v>1042820</v>
      </c>
      <c r="X183" s="63">
        <v>129299</v>
      </c>
      <c r="Y183" s="63">
        <v>709543</v>
      </c>
      <c r="Z183" s="63">
        <v>1161306</v>
      </c>
      <c r="AA183" s="63">
        <v>1791484</v>
      </c>
      <c r="AB183" s="63">
        <v>1791484</v>
      </c>
      <c r="AC183" s="63">
        <v>607590</v>
      </c>
      <c r="AD183" s="63">
        <v>844282</v>
      </c>
      <c r="AE183" s="63">
        <v>1655987</v>
      </c>
      <c r="AF183" s="63">
        <v>1820016</v>
      </c>
      <c r="AG183" s="63">
        <f t="shared" ref="AG183:AG190" si="175">AF183</f>
        <v>1820016</v>
      </c>
      <c r="AH183" s="63">
        <v>49726</v>
      </c>
      <c r="AI183" s="63">
        <v>908748</v>
      </c>
      <c r="AJ183" s="63">
        <v>1275470</v>
      </c>
      <c r="AK183" s="63">
        <v>1305384</v>
      </c>
      <c r="AL183" s="63">
        <f t="shared" ref="AL183:AL190" si="176">AK183</f>
        <v>1305384</v>
      </c>
      <c r="AM183" s="63">
        <v>5004</v>
      </c>
      <c r="AN183" s="63">
        <v>382663</v>
      </c>
      <c r="AO183" s="63">
        <v>769162</v>
      </c>
      <c r="AP183" s="63">
        <v>779062</v>
      </c>
      <c r="AQ183" s="63">
        <f t="shared" ref="AQ183:AQ190" si="177">AP183</f>
        <v>779062</v>
      </c>
      <c r="AS183" s="63">
        <v>5004</v>
      </c>
      <c r="AT183" s="63">
        <v>382663</v>
      </c>
      <c r="AU183" s="63">
        <v>769162</v>
      </c>
      <c r="AV183" s="63"/>
      <c r="AW183" s="63">
        <v>779062</v>
      </c>
      <c r="AX183" s="63">
        <v>594354</v>
      </c>
      <c r="AY183" s="63">
        <v>1038473</v>
      </c>
      <c r="AZ183" s="63">
        <v>1349970</v>
      </c>
      <c r="BA183" s="63"/>
      <c r="BB183" s="63">
        <v>1781728</v>
      </c>
      <c r="BC183" s="63">
        <v>596131</v>
      </c>
      <c r="BD183" s="66">
        <v>689809</v>
      </c>
      <c r="BE183" s="66">
        <v>689809</v>
      </c>
      <c r="BF183" s="66"/>
      <c r="BG183" s="66">
        <v>1425184</v>
      </c>
      <c r="BH183" s="66">
        <v>0</v>
      </c>
      <c r="BI183" s="66">
        <v>0</v>
      </c>
      <c r="BJ183" s="66">
        <v>0</v>
      </c>
      <c r="BK183" s="66"/>
      <c r="BL183" s="66">
        <v>0</v>
      </c>
      <c r="BM183" s="66">
        <v>0</v>
      </c>
    </row>
    <row r="184" spans="1:65">
      <c r="B184" s="105" t="s">
        <v>147</v>
      </c>
      <c r="C184" s="23" t="s">
        <v>27</v>
      </c>
      <c r="D184" s="63"/>
      <c r="E184" s="63"/>
      <c r="F184" s="63"/>
      <c r="G184" s="63"/>
      <c r="H184" s="63"/>
      <c r="I184" s="63">
        <v>75000</v>
      </c>
      <c r="J184" s="63">
        <v>110000</v>
      </c>
      <c r="K184" s="63">
        <v>152000</v>
      </c>
      <c r="L184" s="63">
        <v>152000</v>
      </c>
      <c r="M184" s="63">
        <v>152000</v>
      </c>
      <c r="N184" s="63">
        <v>75000</v>
      </c>
      <c r="O184" s="63">
        <v>535940</v>
      </c>
      <c r="P184" s="63">
        <v>1044446</v>
      </c>
      <c r="Q184" s="63">
        <v>1101159</v>
      </c>
      <c r="R184" s="63">
        <v>1101159</v>
      </c>
      <c r="S184" s="63" t="s">
        <v>133</v>
      </c>
      <c r="T184" s="63">
        <v>286151</v>
      </c>
      <c r="U184" s="63">
        <v>561151</v>
      </c>
      <c r="V184" s="63">
        <v>603151</v>
      </c>
      <c r="W184" s="63">
        <v>603151</v>
      </c>
      <c r="X184" s="63">
        <v>14990</v>
      </c>
      <c r="Y184" s="63">
        <v>45000</v>
      </c>
      <c r="Z184" s="63">
        <v>115000</v>
      </c>
      <c r="AA184" s="63">
        <v>205000</v>
      </c>
      <c r="AB184" s="63">
        <v>205000</v>
      </c>
      <c r="AC184" s="63">
        <v>120000</v>
      </c>
      <c r="AD184" s="63">
        <v>230000</v>
      </c>
      <c r="AE184" s="63">
        <v>230000</v>
      </c>
      <c r="AF184" s="63">
        <v>279593</v>
      </c>
      <c r="AG184" s="63">
        <f t="shared" si="175"/>
        <v>279593</v>
      </c>
      <c r="AH184" s="63">
        <v>100000</v>
      </c>
      <c r="AI184" s="63">
        <v>100000</v>
      </c>
      <c r="AJ184" s="63">
        <v>132280</v>
      </c>
      <c r="AK184" s="63">
        <v>132280</v>
      </c>
      <c r="AL184" s="63">
        <f t="shared" si="176"/>
        <v>132280</v>
      </c>
      <c r="AM184" s="63">
        <v>80000</v>
      </c>
      <c r="AN184" s="63">
        <v>205000</v>
      </c>
      <c r="AO184" s="63">
        <v>243000</v>
      </c>
      <c r="AP184" s="63">
        <v>293000</v>
      </c>
      <c r="AQ184" s="63">
        <f t="shared" si="177"/>
        <v>293000</v>
      </c>
      <c r="AS184" s="63">
        <v>80000</v>
      </c>
      <c r="AT184" s="63">
        <v>205000</v>
      </c>
      <c r="AU184" s="63">
        <v>243000</v>
      </c>
      <c r="AV184" s="63"/>
      <c r="AW184" s="63">
        <v>293000</v>
      </c>
      <c r="AX184" s="63">
        <v>0</v>
      </c>
      <c r="AY184" s="63">
        <v>50000</v>
      </c>
      <c r="AZ184" s="63">
        <v>64000</v>
      </c>
      <c r="BA184" s="63"/>
      <c r="BB184" s="63">
        <v>93000</v>
      </c>
      <c r="BC184" s="63">
        <v>254668</v>
      </c>
      <c r="BD184" s="66">
        <v>560296</v>
      </c>
      <c r="BE184" s="66">
        <v>560296</v>
      </c>
      <c r="BF184" s="66"/>
      <c r="BG184" s="66">
        <v>560296</v>
      </c>
      <c r="BH184" s="66">
        <v>0</v>
      </c>
      <c r="BI184" s="66">
        <v>369898</v>
      </c>
      <c r="BJ184" s="66">
        <v>370465</v>
      </c>
      <c r="BK184" s="66"/>
      <c r="BL184" s="66">
        <v>661609</v>
      </c>
      <c r="BM184" s="66">
        <v>277758</v>
      </c>
    </row>
    <row r="185" spans="1:65">
      <c r="B185" s="105" t="s">
        <v>193</v>
      </c>
      <c r="C185" s="2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S185" s="63"/>
      <c r="AT185" s="63"/>
      <c r="AU185" s="63"/>
      <c r="AV185" s="63"/>
      <c r="AW185" s="63"/>
      <c r="AX185" s="63"/>
      <c r="AY185" s="63"/>
      <c r="AZ185" s="63"/>
      <c r="BA185" s="63"/>
      <c r="BB185" s="63"/>
      <c r="BC185" s="63"/>
      <c r="BD185" s="66"/>
      <c r="BE185" s="66"/>
      <c r="BF185" s="66"/>
      <c r="BG185" s="66">
        <v>373125</v>
      </c>
      <c r="BH185" s="66">
        <v>0</v>
      </c>
      <c r="BI185" s="66">
        <v>130102</v>
      </c>
      <c r="BJ185" s="66">
        <v>130102</v>
      </c>
      <c r="BK185" s="66"/>
      <c r="BL185" s="66">
        <v>130102</v>
      </c>
      <c r="BM185" s="66">
        <v>22242</v>
      </c>
    </row>
    <row r="186" spans="1:65">
      <c r="B186" s="105" t="s">
        <v>148</v>
      </c>
      <c r="C186" s="23" t="s">
        <v>27</v>
      </c>
      <c r="D186" s="63"/>
      <c r="E186" s="63"/>
      <c r="F186" s="63"/>
      <c r="G186" s="63"/>
      <c r="H186" s="63"/>
      <c r="I186" s="63">
        <v>-132689</v>
      </c>
      <c r="J186" s="63">
        <v>-245204</v>
      </c>
      <c r="K186" s="63">
        <v>-366031</v>
      </c>
      <c r="L186" s="63">
        <v>-539332</v>
      </c>
      <c r="M186" s="63">
        <v>-539332</v>
      </c>
      <c r="N186" s="63">
        <v>-292964</v>
      </c>
      <c r="O186" s="63">
        <v>-550142</v>
      </c>
      <c r="P186" s="63">
        <v>-1000847</v>
      </c>
      <c r="Q186" s="63">
        <v>-1952013</v>
      </c>
      <c r="R186" s="63">
        <v>-1952013</v>
      </c>
      <c r="S186" s="63">
        <v>-1121751</v>
      </c>
      <c r="T186" s="63">
        <v>-1604988</v>
      </c>
      <c r="U186" s="63">
        <v>-2012490</v>
      </c>
      <c r="V186" s="63">
        <v>-2315120</v>
      </c>
      <c r="W186" s="63">
        <v>-2315120</v>
      </c>
      <c r="X186" s="63">
        <v>-164563</v>
      </c>
      <c r="Y186" s="63">
        <v>-677644</v>
      </c>
      <c r="Z186" s="63">
        <v>-949875</v>
      </c>
      <c r="AA186" s="63">
        <v>-1263792.8870884669</v>
      </c>
      <c r="AB186" s="63">
        <v>-1263792.8870884669</v>
      </c>
      <c r="AC186" s="63">
        <v>-405779</v>
      </c>
      <c r="AD186" s="63">
        <v>-886880</v>
      </c>
      <c r="AE186" s="63">
        <v>-1501913.2253982783</v>
      </c>
      <c r="AF186" s="63">
        <v>-2121130</v>
      </c>
      <c r="AG186" s="63">
        <f t="shared" si="175"/>
        <v>-2121130</v>
      </c>
      <c r="AH186" s="63">
        <v>-288228</v>
      </c>
      <c r="AI186" s="63">
        <v>-785901</v>
      </c>
      <c r="AJ186" s="63">
        <v>-1628587</v>
      </c>
      <c r="AK186" s="63">
        <v>-1829191</v>
      </c>
      <c r="AL186" s="63">
        <f t="shared" si="176"/>
        <v>-1829191</v>
      </c>
      <c r="AM186" s="63">
        <v>-200841</v>
      </c>
      <c r="AN186" s="63">
        <v>-588714</v>
      </c>
      <c r="AO186" s="63">
        <v>-745596</v>
      </c>
      <c r="AP186" s="63">
        <v>-1045662</v>
      </c>
      <c r="AQ186" s="63">
        <f t="shared" si="177"/>
        <v>-1045662</v>
      </c>
      <c r="AS186" s="63">
        <v>-384985</v>
      </c>
      <c r="AT186" s="63">
        <v>-960696</v>
      </c>
      <c r="AU186" s="63">
        <v>-1320768</v>
      </c>
      <c r="AV186" s="63"/>
      <c r="AW186" s="63">
        <v>-1738349</v>
      </c>
      <c r="AX186" s="63">
        <v>-306081</v>
      </c>
      <c r="AY186" s="63">
        <v>-617926</v>
      </c>
      <c r="AZ186" s="63">
        <v>-1137847</v>
      </c>
      <c r="BA186" s="63"/>
      <c r="BB186" s="63">
        <v>-1860455</v>
      </c>
      <c r="BC186" s="63">
        <v>-392555</v>
      </c>
      <c r="BD186" s="66">
        <v>-773100</v>
      </c>
      <c r="BE186" s="66">
        <v>-786354</v>
      </c>
      <c r="BF186" s="66"/>
      <c r="BG186" s="66">
        <v>-793712</v>
      </c>
      <c r="BH186" s="66">
        <v>-18241</v>
      </c>
      <c r="BI186" s="66">
        <v>-30383</v>
      </c>
      <c r="BJ186" s="66">
        <v>-345983.44430749636</v>
      </c>
      <c r="BK186" s="66"/>
      <c r="BL186" s="66">
        <v>-463047.50696999999</v>
      </c>
      <c r="BM186" s="66">
        <v>-60697.833203479902</v>
      </c>
    </row>
    <row r="187" spans="1:65">
      <c r="B187" s="105" t="s">
        <v>149</v>
      </c>
      <c r="C187" s="23" t="s">
        <v>27</v>
      </c>
      <c r="D187" s="63"/>
      <c r="E187" s="63"/>
      <c r="F187" s="63"/>
      <c r="G187" s="63"/>
      <c r="H187" s="63"/>
      <c r="I187" s="63">
        <v>-22416</v>
      </c>
      <c r="J187" s="63">
        <v>-48303</v>
      </c>
      <c r="K187" s="63">
        <v>-171872</v>
      </c>
      <c r="L187" s="63">
        <v>-292931</v>
      </c>
      <c r="M187" s="63">
        <v>-292931</v>
      </c>
      <c r="N187" s="63">
        <v>-121581</v>
      </c>
      <c r="O187" s="63">
        <v>-240279</v>
      </c>
      <c r="P187" s="63">
        <v>-347749</v>
      </c>
      <c r="Q187" s="63">
        <v>-423105</v>
      </c>
      <c r="R187" s="63">
        <v>-423105</v>
      </c>
      <c r="S187" s="63">
        <v>-106343</v>
      </c>
      <c r="T187" s="63">
        <v>-193970</v>
      </c>
      <c r="U187" s="63">
        <v>-280979</v>
      </c>
      <c r="V187" s="63">
        <v>-394131</v>
      </c>
      <c r="W187" s="63">
        <v>-394131</v>
      </c>
      <c r="X187" s="63">
        <v>-76312</v>
      </c>
      <c r="Y187" s="63">
        <v>-158113</v>
      </c>
      <c r="Z187" s="63">
        <v>-241778</v>
      </c>
      <c r="AA187" s="63">
        <v>-342613.77571285912</v>
      </c>
      <c r="AB187" s="63">
        <v>-342613.77571285912</v>
      </c>
      <c r="AC187" s="63">
        <v>-90268</v>
      </c>
      <c r="AD187" s="63">
        <v>-159519</v>
      </c>
      <c r="AE187" s="63">
        <v>-229927</v>
      </c>
      <c r="AF187" s="63">
        <v>-314580</v>
      </c>
      <c r="AG187" s="63">
        <f t="shared" si="175"/>
        <v>-314580</v>
      </c>
      <c r="AH187" s="63">
        <v>-84487</v>
      </c>
      <c r="AI187" s="63">
        <v>-160546</v>
      </c>
      <c r="AJ187" s="63">
        <v>-244153</v>
      </c>
      <c r="AK187" s="63">
        <v>-344901</v>
      </c>
      <c r="AL187" s="63">
        <f t="shared" si="176"/>
        <v>-344901</v>
      </c>
      <c r="AM187" s="63">
        <v>-184144</v>
      </c>
      <c r="AN187" s="63">
        <v>-371982</v>
      </c>
      <c r="AO187" s="63">
        <v>-575172</v>
      </c>
      <c r="AP187" s="63">
        <v>-692687</v>
      </c>
      <c r="AQ187" s="63">
        <f t="shared" si="177"/>
        <v>-692687</v>
      </c>
      <c r="AS187" s="63">
        <v>-97427</v>
      </c>
      <c r="AT187" s="63">
        <v>-191308</v>
      </c>
      <c r="AU187" s="63">
        <v>-280768</v>
      </c>
      <c r="AV187" s="63"/>
      <c r="AW187" s="63">
        <v>-385649.69692387799</v>
      </c>
      <c r="AX187" s="63">
        <v>-94136</v>
      </c>
      <c r="AY187" s="63">
        <v>-190567</v>
      </c>
      <c r="AZ187" s="63">
        <v>-292082</v>
      </c>
      <c r="BA187" s="63"/>
      <c r="BB187" s="63">
        <v>-398992</v>
      </c>
      <c r="BC187" s="63">
        <v>-109524</v>
      </c>
      <c r="BD187" s="66">
        <v>-106461</v>
      </c>
      <c r="BE187" s="66">
        <v>-113741</v>
      </c>
      <c r="BF187" s="66"/>
      <c r="BG187" s="66">
        <v>-122062</v>
      </c>
      <c r="BH187" s="66">
        <v>-61956</v>
      </c>
      <c r="BI187" s="66">
        <v>-88958</v>
      </c>
      <c r="BJ187" s="66">
        <v>-97438.004556088388</v>
      </c>
      <c r="BK187" s="66"/>
      <c r="BL187" s="66">
        <v>-103366.06574912101</v>
      </c>
      <c r="BM187" s="66">
        <v>-6002.4028499999995</v>
      </c>
    </row>
    <row r="188" spans="1:65">
      <c r="B188" s="105" t="s">
        <v>150</v>
      </c>
      <c r="C188" s="23" t="s">
        <v>27</v>
      </c>
      <c r="D188" s="63"/>
      <c r="E188" s="63"/>
      <c r="F188" s="63"/>
      <c r="G188" s="63"/>
      <c r="H188" s="63"/>
      <c r="I188" s="63">
        <v>85041</v>
      </c>
      <c r="J188" s="63">
        <v>-103517</v>
      </c>
      <c r="K188" s="63">
        <v>-104780</v>
      </c>
      <c r="L188" s="63">
        <v>-124827</v>
      </c>
      <c r="M188" s="63">
        <v>-124827</v>
      </c>
      <c r="N188" s="63">
        <v>-9166</v>
      </c>
      <c r="O188" s="63">
        <v>-18518</v>
      </c>
      <c r="P188" s="63">
        <v>-24068</v>
      </c>
      <c r="Q188" s="63">
        <v>-29694</v>
      </c>
      <c r="R188" s="63">
        <v>-29694</v>
      </c>
      <c r="S188" s="63">
        <v>-400</v>
      </c>
      <c r="T188" s="63">
        <v>-18242</v>
      </c>
      <c r="U188" s="63">
        <v>-26874</v>
      </c>
      <c r="V188" s="63">
        <v>-35362</v>
      </c>
      <c r="W188" s="63">
        <v>-35362</v>
      </c>
      <c r="X188" s="63">
        <v>-9419</v>
      </c>
      <c r="Y188" s="63">
        <v>-17836</v>
      </c>
      <c r="Z188" s="63">
        <v>-25683</v>
      </c>
      <c r="AA188" s="63">
        <v>-35032</v>
      </c>
      <c r="AB188" s="63">
        <v>-35032</v>
      </c>
      <c r="AC188" s="63">
        <v>-13875</v>
      </c>
      <c r="AD188" s="63">
        <v>-19799</v>
      </c>
      <c r="AE188" s="63">
        <v>-30687</v>
      </c>
      <c r="AF188" s="63">
        <v>-41223</v>
      </c>
      <c r="AG188" s="63">
        <f t="shared" si="175"/>
        <v>-41223</v>
      </c>
      <c r="AH188" s="63">
        <v>-11796</v>
      </c>
      <c r="AI188" s="63">
        <v>-43394</v>
      </c>
      <c r="AJ188" s="63">
        <v>-53176</v>
      </c>
      <c r="AK188" s="63">
        <v>-66642</v>
      </c>
      <c r="AL188" s="63">
        <f t="shared" si="176"/>
        <v>-66642</v>
      </c>
      <c r="AM188" s="63">
        <v>-9716</v>
      </c>
      <c r="AN188" s="63">
        <v>-63359</v>
      </c>
      <c r="AO188" s="63">
        <v>-68206</v>
      </c>
      <c r="AP188" s="63">
        <v>-72620</v>
      </c>
      <c r="AQ188" s="63">
        <f t="shared" si="177"/>
        <v>-72620</v>
      </c>
      <c r="AS188" s="63">
        <v>-9716</v>
      </c>
      <c r="AT188" s="63">
        <v>-63359</v>
      </c>
      <c r="AU188" s="63">
        <v>-68206</v>
      </c>
      <c r="AV188" s="63"/>
      <c r="AW188" s="63">
        <v>-72620</v>
      </c>
      <c r="AX188" s="63">
        <v>0</v>
      </c>
      <c r="AY188" s="63">
        <v>-55116</v>
      </c>
      <c r="AZ188" s="63">
        <v>-55116</v>
      </c>
      <c r="BA188" s="63"/>
      <c r="BB188" s="63">
        <v>-55116</v>
      </c>
      <c r="BC188" s="63">
        <v>-571</v>
      </c>
      <c r="BD188" s="66">
        <v>-571</v>
      </c>
      <c r="BE188" s="66">
        <v>-571</v>
      </c>
      <c r="BF188" s="66"/>
      <c r="BG188" s="66">
        <v>-571</v>
      </c>
      <c r="BH188" s="66">
        <v>0</v>
      </c>
      <c r="BI188" s="66">
        <v>0</v>
      </c>
      <c r="BJ188" s="66">
        <v>0</v>
      </c>
      <c r="BK188" s="66"/>
      <c r="BL188" s="66">
        <v>0</v>
      </c>
      <c r="BM188" s="66">
        <v>0</v>
      </c>
    </row>
    <row r="189" spans="1:65">
      <c r="B189" s="105" t="s">
        <v>151</v>
      </c>
      <c r="C189" s="23" t="s">
        <v>27</v>
      </c>
      <c r="D189" s="63"/>
      <c r="E189" s="63"/>
      <c r="F189" s="63"/>
      <c r="G189" s="63"/>
      <c r="H189" s="63"/>
      <c r="I189" s="63">
        <v>-26822</v>
      </c>
      <c r="J189" s="63">
        <v>-55215</v>
      </c>
      <c r="K189" s="63">
        <v>-138818</v>
      </c>
      <c r="L189" s="63">
        <v>-227607</v>
      </c>
      <c r="M189" s="63">
        <v>-227607</v>
      </c>
      <c r="N189" s="63">
        <v>-84793</v>
      </c>
      <c r="O189" s="63">
        <v>-173715</v>
      </c>
      <c r="P189" s="63">
        <v>-256381</v>
      </c>
      <c r="Q189" s="63">
        <v>-361006</v>
      </c>
      <c r="R189" s="63">
        <v>-361006</v>
      </c>
      <c r="S189" s="63">
        <v>-116548</v>
      </c>
      <c r="T189" s="63">
        <v>-211772</v>
      </c>
      <c r="U189" s="63">
        <v>-284115</v>
      </c>
      <c r="V189" s="63">
        <v>-368789</v>
      </c>
      <c r="W189" s="63">
        <v>-368789</v>
      </c>
      <c r="X189" s="63">
        <v>-75100</v>
      </c>
      <c r="Y189" s="63">
        <v>-171469</v>
      </c>
      <c r="Z189" s="63">
        <v>-237148</v>
      </c>
      <c r="AA189" s="63">
        <v>-383648.03690614528</v>
      </c>
      <c r="AB189" s="63">
        <v>-383648.03690614528</v>
      </c>
      <c r="AC189" s="63">
        <v>-73255</v>
      </c>
      <c r="AD189" s="63">
        <v>-201684</v>
      </c>
      <c r="AE189" s="63">
        <v>-282312</v>
      </c>
      <c r="AF189" s="63">
        <v>-398288</v>
      </c>
      <c r="AG189" s="63">
        <f t="shared" si="175"/>
        <v>-398288</v>
      </c>
      <c r="AH189" s="63">
        <v>-63913</v>
      </c>
      <c r="AI189" s="63">
        <v>-181865</v>
      </c>
      <c r="AJ189" s="63">
        <v>-271939</v>
      </c>
      <c r="AK189" s="63">
        <v>-389724</v>
      </c>
      <c r="AL189" s="63">
        <f t="shared" si="176"/>
        <v>-389724</v>
      </c>
      <c r="AM189" s="63">
        <v>-60577</v>
      </c>
      <c r="AN189" s="63">
        <v>-181451</v>
      </c>
      <c r="AO189" s="63">
        <v>-240584</v>
      </c>
      <c r="AP189" s="63">
        <v>-357355</v>
      </c>
      <c r="AQ189" s="63">
        <f t="shared" si="177"/>
        <v>-357355</v>
      </c>
      <c r="AS189" s="63">
        <v>-107715</v>
      </c>
      <c r="AT189" s="63">
        <v>-275798</v>
      </c>
      <c r="AU189" s="63">
        <v>-380004</v>
      </c>
      <c r="AV189" s="63"/>
      <c r="AW189" s="63">
        <v>-542221.596806293</v>
      </c>
      <c r="AX189" s="63">
        <v>-100919</v>
      </c>
      <c r="AY189" s="63">
        <v>-255892</v>
      </c>
      <c r="AZ189" s="63">
        <v>-397206</v>
      </c>
      <c r="BA189" s="63"/>
      <c r="BB189" s="63">
        <v>-550877</v>
      </c>
      <c r="BC189" s="63">
        <v>-121864</v>
      </c>
      <c r="BD189" s="66">
        <v>-164377</v>
      </c>
      <c r="BE189" s="66">
        <v>-175585</v>
      </c>
      <c r="BF189" s="66"/>
      <c r="BG189" s="66">
        <v>-210418</v>
      </c>
      <c r="BH189" s="66">
        <v>-41187</v>
      </c>
      <c r="BI189" s="66">
        <v>-64428</v>
      </c>
      <c r="BJ189" s="66">
        <v>-85901</v>
      </c>
      <c r="BK189" s="66"/>
      <c r="BL189" s="66">
        <v>-104621</v>
      </c>
      <c r="BM189" s="66">
        <v>-18078</v>
      </c>
    </row>
    <row r="190" spans="1:65">
      <c r="B190" s="105" t="s">
        <v>129</v>
      </c>
      <c r="C190" s="23" t="s">
        <v>27</v>
      </c>
      <c r="D190" s="63"/>
      <c r="E190" s="63"/>
      <c r="F190" s="63"/>
      <c r="G190" s="63"/>
      <c r="H190" s="63"/>
      <c r="I190" s="63">
        <v>53085</v>
      </c>
      <c r="J190" s="63">
        <v>60694</v>
      </c>
      <c r="K190" s="63">
        <v>83027</v>
      </c>
      <c r="L190" s="63">
        <v>-231079</v>
      </c>
      <c r="M190" s="63">
        <v>-231079</v>
      </c>
      <c r="N190" s="63">
        <v>-8738</v>
      </c>
      <c r="O190" s="63">
        <v>-33810</v>
      </c>
      <c r="P190" s="63">
        <v>61616</v>
      </c>
      <c r="Q190" s="63">
        <v>-62013</v>
      </c>
      <c r="R190" s="63">
        <v>-62013</v>
      </c>
      <c r="S190" s="63">
        <v>54943</v>
      </c>
      <c r="T190" s="63">
        <v>43997</v>
      </c>
      <c r="U190" s="63">
        <v>-14949</v>
      </c>
      <c r="V190" s="63">
        <v>-13777</v>
      </c>
      <c r="W190" s="63">
        <v>-13777</v>
      </c>
      <c r="X190" s="63">
        <v>41311</v>
      </c>
      <c r="Y190" s="63">
        <v>24163</v>
      </c>
      <c r="Z190" s="63">
        <v>-33600</v>
      </c>
      <c r="AA190" s="63">
        <v>-99757.38514350538</v>
      </c>
      <c r="AB190" s="63">
        <v>-99757.38514350538</v>
      </c>
      <c r="AC190" s="63">
        <v>-82859</v>
      </c>
      <c r="AD190" s="63">
        <v>-165390</v>
      </c>
      <c r="AE190" s="63">
        <v>-170667</v>
      </c>
      <c r="AF190" s="63">
        <v>-229163</v>
      </c>
      <c r="AG190" s="63">
        <f t="shared" si="175"/>
        <v>-229163</v>
      </c>
      <c r="AH190" s="63">
        <v>80581</v>
      </c>
      <c r="AI190" s="63">
        <v>71722</v>
      </c>
      <c r="AJ190" s="63">
        <v>18502</v>
      </c>
      <c r="AK190" s="63">
        <v>13706</v>
      </c>
      <c r="AL190" s="63">
        <f t="shared" si="176"/>
        <v>13706</v>
      </c>
      <c r="AM190" s="63">
        <v>-2449</v>
      </c>
      <c r="AN190" s="63">
        <v>-6890</v>
      </c>
      <c r="AO190" s="63">
        <v>-7969</v>
      </c>
      <c r="AP190" s="63">
        <v>44053</v>
      </c>
      <c r="AQ190" s="63">
        <f t="shared" si="177"/>
        <v>44053</v>
      </c>
      <c r="AS190" s="63">
        <v>-2449</v>
      </c>
      <c r="AT190" s="63">
        <v>-6890</v>
      </c>
      <c r="AU190" s="63">
        <v>-7969</v>
      </c>
      <c r="AV190" s="63"/>
      <c r="AW190" s="63">
        <v>44053</v>
      </c>
      <c r="AX190" s="63">
        <v>27246</v>
      </c>
      <c r="AY190" s="63">
        <v>-57827</v>
      </c>
      <c r="AZ190" s="63">
        <v>-58341</v>
      </c>
      <c r="BA190" s="63"/>
      <c r="BB190" s="63">
        <v>-58704</v>
      </c>
      <c r="BC190" s="63">
        <v>-1727</v>
      </c>
      <c r="BD190" s="66">
        <v>-107787</v>
      </c>
      <c r="BE190" s="66">
        <v>-107788</v>
      </c>
      <c r="BF190" s="66"/>
      <c r="BG190" s="66">
        <v>-107788</v>
      </c>
      <c r="BH190" s="66">
        <v>-3415</v>
      </c>
      <c r="BI190" s="66">
        <v>-3803</v>
      </c>
      <c r="BJ190" s="66">
        <v>-6481</v>
      </c>
      <c r="BK190" s="66"/>
      <c r="BL190" s="66">
        <v>-11034</v>
      </c>
      <c r="BM190" s="66">
        <v>-433</v>
      </c>
    </row>
    <row r="191" spans="1:65">
      <c r="B191" s="115"/>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S191" s="63"/>
      <c r="AT191" s="63"/>
      <c r="AU191" s="63"/>
      <c r="AV191" s="63"/>
      <c r="AW191" s="63"/>
      <c r="AX191" s="63"/>
      <c r="AY191" s="63"/>
      <c r="AZ191" s="63"/>
      <c r="BA191" s="63"/>
      <c r="BB191" s="63"/>
      <c r="BC191" s="63"/>
      <c r="BD191" s="26"/>
      <c r="BE191" s="26"/>
      <c r="BF191" s="66"/>
      <c r="BG191" s="26"/>
      <c r="BL191" s="26"/>
    </row>
    <row r="192" spans="1:65" s="18" customFormat="1">
      <c r="B192" s="18" t="s">
        <v>152</v>
      </c>
      <c r="C192" s="114" t="s">
        <v>27</v>
      </c>
      <c r="D192" s="108"/>
      <c r="E192" s="108"/>
      <c r="F192" s="108"/>
      <c r="G192" s="108"/>
      <c r="H192" s="108"/>
      <c r="I192" s="108">
        <v>-345437</v>
      </c>
      <c r="J192" s="108">
        <v>-91944</v>
      </c>
      <c r="K192" s="108">
        <v>500724</v>
      </c>
      <c r="L192" s="108">
        <v>1005196</v>
      </c>
      <c r="M192" s="108">
        <f t="shared" ref="M192:AQ192" si="178">SUM(M180:M190)</f>
        <v>1005196</v>
      </c>
      <c r="N192" s="108">
        <f t="shared" si="178"/>
        <v>120851</v>
      </c>
      <c r="O192" s="108">
        <f t="shared" si="178"/>
        <v>770786</v>
      </c>
      <c r="P192" s="108">
        <f t="shared" si="178"/>
        <v>982465</v>
      </c>
      <c r="Q192" s="108">
        <f t="shared" si="178"/>
        <v>1205795</v>
      </c>
      <c r="R192" s="108">
        <f t="shared" si="178"/>
        <v>1205795</v>
      </c>
      <c r="S192" s="108">
        <f t="shared" si="178"/>
        <v>-1050170</v>
      </c>
      <c r="T192" s="108">
        <f t="shared" si="178"/>
        <v>-1262839</v>
      </c>
      <c r="U192" s="108">
        <f t="shared" si="178"/>
        <v>-1473040</v>
      </c>
      <c r="V192" s="108">
        <f t="shared" si="178"/>
        <v>-1320226</v>
      </c>
      <c r="W192" s="108">
        <f t="shared" si="178"/>
        <v>-1320226</v>
      </c>
      <c r="X192" s="108">
        <f t="shared" si="178"/>
        <v>-139794</v>
      </c>
      <c r="Y192" s="108">
        <f t="shared" si="178"/>
        <v>-246311</v>
      </c>
      <c r="Z192" s="108">
        <f t="shared" si="178"/>
        <v>-211778</v>
      </c>
      <c r="AA192" s="108">
        <f t="shared" si="178"/>
        <v>-128360.08485097668</v>
      </c>
      <c r="AB192" s="108">
        <f t="shared" si="178"/>
        <v>-128360.08485097668</v>
      </c>
      <c r="AC192" s="108">
        <f t="shared" si="178"/>
        <v>61554</v>
      </c>
      <c r="AD192" s="108">
        <f t="shared" si="178"/>
        <v>-358990</v>
      </c>
      <c r="AE192" s="108">
        <f t="shared" si="178"/>
        <v>-329519.22539827833</v>
      </c>
      <c r="AF192" s="108">
        <f t="shared" si="178"/>
        <v>-396279</v>
      </c>
      <c r="AG192" s="108">
        <f t="shared" si="178"/>
        <v>-396279</v>
      </c>
      <c r="AH192" s="108">
        <f t="shared" si="178"/>
        <v>-218117</v>
      </c>
      <c r="AI192" s="108">
        <f t="shared" si="178"/>
        <v>-91236</v>
      </c>
      <c r="AJ192" s="108">
        <f t="shared" si="178"/>
        <v>-771603</v>
      </c>
      <c r="AK192" s="108">
        <f t="shared" si="178"/>
        <v>-1179088</v>
      </c>
      <c r="AL192" s="108">
        <f t="shared" si="178"/>
        <v>-1179088</v>
      </c>
      <c r="AM192" s="108">
        <f t="shared" si="178"/>
        <v>-372723</v>
      </c>
      <c r="AN192" s="108">
        <f t="shared" si="178"/>
        <v>-624733</v>
      </c>
      <c r="AO192" s="108">
        <f t="shared" si="178"/>
        <v>-625365</v>
      </c>
      <c r="AP192" s="108">
        <f t="shared" si="178"/>
        <v>-1052209</v>
      </c>
      <c r="AQ192" s="108">
        <f t="shared" si="178"/>
        <v>-1052209</v>
      </c>
      <c r="AS192" s="108">
        <f>SUM(AS180:AS190)</f>
        <v>-517288</v>
      </c>
      <c r="AT192" s="108">
        <f>SUM(AT180:AT190)</f>
        <v>-910388</v>
      </c>
      <c r="AU192" s="108">
        <f>SUM(AU180:AU190)</f>
        <v>-1045553</v>
      </c>
      <c r="AV192" s="108"/>
      <c r="AW192" s="108">
        <f>SUM(AW180:AW190)</f>
        <v>-1622725.2937301709</v>
      </c>
      <c r="AX192" s="108">
        <f>SUM(AX180:AX190)</f>
        <v>-169124</v>
      </c>
      <c r="AY192" s="108">
        <f>SUM(AY180:AY190)</f>
        <v>-88855</v>
      </c>
      <c r="AZ192" s="108">
        <f>SUM(AZ180:AZ190)</f>
        <v>-526622</v>
      </c>
      <c r="BA192" s="108"/>
      <c r="BB192" s="108">
        <f>SUM(BB180:BB190)</f>
        <v>-1343521</v>
      </c>
      <c r="BC192" s="108">
        <f>SUM(BC180:BC190)</f>
        <v>224558</v>
      </c>
      <c r="BD192" s="109">
        <f>SUM(BD180:BD190)</f>
        <v>94584</v>
      </c>
      <c r="BE192" s="109">
        <f>SUM(BE180:BE190)</f>
        <v>62841</v>
      </c>
      <c r="BF192" s="66"/>
      <c r="BG192" s="109">
        <f t="shared" ref="BG192:BJ192" si="179">SUM(BG180:BG190)</f>
        <v>1120829</v>
      </c>
      <c r="BH192" s="109">
        <f t="shared" si="179"/>
        <v>-124799</v>
      </c>
      <c r="BI192" s="109">
        <f t="shared" si="179"/>
        <v>312428</v>
      </c>
      <c r="BJ192" s="109">
        <f t="shared" si="179"/>
        <v>-35236.448863584752</v>
      </c>
      <c r="BK192" s="109"/>
      <c r="BL192" s="109">
        <f t="shared" ref="BL192:BM192" si="180">SUM(BL180:BL190)</f>
        <v>109642.427280879</v>
      </c>
      <c r="BM192" s="109">
        <f t="shared" si="180"/>
        <v>214788.76394652008</v>
      </c>
    </row>
    <row r="193" spans="1:65">
      <c r="B193" s="115"/>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S193" s="63"/>
      <c r="AT193" s="63"/>
      <c r="AU193" s="63"/>
      <c r="AV193" s="63"/>
      <c r="AW193" s="63"/>
      <c r="AX193" s="63"/>
      <c r="AY193" s="63"/>
      <c r="AZ193" s="63"/>
      <c r="BA193" s="63"/>
      <c r="BB193" s="63"/>
      <c r="BC193" s="63"/>
      <c r="BD193" s="26"/>
      <c r="BE193" s="26"/>
      <c r="BF193" s="26"/>
      <c r="BG193" s="26"/>
      <c r="BL193" s="26"/>
    </row>
    <row r="194" spans="1:65" ht="26">
      <c r="B194" s="112" t="s">
        <v>153</v>
      </c>
      <c r="C194" s="23" t="s">
        <v>27</v>
      </c>
      <c r="D194" s="63"/>
      <c r="E194" s="63"/>
      <c r="F194" s="63"/>
      <c r="G194" s="63"/>
      <c r="H194" s="63"/>
      <c r="I194" s="63">
        <v>-197820</v>
      </c>
      <c r="J194" s="63">
        <v>83219</v>
      </c>
      <c r="K194" s="63">
        <v>190217</v>
      </c>
      <c r="L194" s="63">
        <v>282592</v>
      </c>
      <c r="M194" s="63">
        <f t="shared" ref="M194:AI194" si="181">M157+M177+M192</f>
        <v>282592</v>
      </c>
      <c r="N194" s="63">
        <f t="shared" si="181"/>
        <v>-178949</v>
      </c>
      <c r="O194" s="63">
        <f t="shared" si="181"/>
        <v>140792</v>
      </c>
      <c r="P194" s="63">
        <f t="shared" si="181"/>
        <v>353974</v>
      </c>
      <c r="Q194" s="63">
        <f t="shared" si="181"/>
        <v>1335681</v>
      </c>
      <c r="R194" s="63">
        <f t="shared" si="181"/>
        <v>1335681</v>
      </c>
      <c r="S194" s="63">
        <f t="shared" si="181"/>
        <v>-838648</v>
      </c>
      <c r="T194" s="63">
        <f t="shared" si="181"/>
        <v>-855094</v>
      </c>
      <c r="U194" s="63">
        <f t="shared" si="181"/>
        <v>-1150927</v>
      </c>
      <c r="V194" s="63">
        <f t="shared" si="181"/>
        <v>-887892</v>
      </c>
      <c r="W194" s="63">
        <f t="shared" si="181"/>
        <v>-887892</v>
      </c>
      <c r="X194" s="63">
        <f t="shared" si="181"/>
        <v>50146</v>
      </c>
      <c r="Y194" s="63">
        <f t="shared" si="181"/>
        <v>103398</v>
      </c>
      <c r="Z194" s="63">
        <f t="shared" si="181"/>
        <v>85427</v>
      </c>
      <c r="AA194" s="63">
        <f t="shared" si="181"/>
        <v>-151954.49546906605</v>
      </c>
      <c r="AB194" s="63">
        <f t="shared" si="181"/>
        <v>-151954.49546906605</v>
      </c>
      <c r="AC194" s="63">
        <f t="shared" si="181"/>
        <v>-66685</v>
      </c>
      <c r="AD194" s="63">
        <f t="shared" si="181"/>
        <v>-206543</v>
      </c>
      <c r="AE194" s="63">
        <f t="shared" si="181"/>
        <v>-102202.22539827798</v>
      </c>
      <c r="AF194" s="63">
        <f t="shared" si="181"/>
        <v>152816</v>
      </c>
      <c r="AG194" s="63">
        <f t="shared" si="181"/>
        <v>152816</v>
      </c>
      <c r="AH194" s="63">
        <f t="shared" si="181"/>
        <v>-107914</v>
      </c>
      <c r="AI194" s="63">
        <f t="shared" si="181"/>
        <v>216254</v>
      </c>
      <c r="AJ194" s="63">
        <v>-19400</v>
      </c>
      <c r="AK194" s="63">
        <f>AK157+AK177+AK192</f>
        <v>200230</v>
      </c>
      <c r="AL194" s="63">
        <f>AL157+AL177+AL192</f>
        <v>200230</v>
      </c>
      <c r="AM194" s="63">
        <f>AM157+AM177+AM192</f>
        <v>-302846</v>
      </c>
      <c r="AN194" s="63">
        <f>AN157+AN177+AN192</f>
        <v>-212170</v>
      </c>
      <c r="AO194" s="63">
        <f>AO157+AO177+AO192</f>
        <v>-316255</v>
      </c>
      <c r="AP194" s="63">
        <v>106351</v>
      </c>
      <c r="AQ194" s="63">
        <f>AQ157+AQ177+AQ192</f>
        <v>106351</v>
      </c>
      <c r="AS194" s="63">
        <f>AS157+AS177+AS192</f>
        <v>-302846</v>
      </c>
      <c r="AT194" s="63">
        <v>-212170</v>
      </c>
      <c r="AU194" s="63">
        <v>-316255</v>
      </c>
      <c r="AV194" s="63"/>
      <c r="AW194" s="63">
        <f>AW157+AW177+AW192</f>
        <v>106351.00000000047</v>
      </c>
      <c r="AX194" s="63">
        <f>AX157+AX177+AX192</f>
        <v>-231101</v>
      </c>
      <c r="AY194" s="63">
        <v>38514</v>
      </c>
      <c r="AZ194" s="63">
        <v>45218</v>
      </c>
      <c r="BA194" s="63"/>
      <c r="BB194" s="63">
        <v>63939</v>
      </c>
      <c r="BC194" s="63">
        <v>498091</v>
      </c>
      <c r="BD194" s="66">
        <v>322708</v>
      </c>
      <c r="BE194" s="66">
        <v>-178748</v>
      </c>
      <c r="BF194" s="109"/>
      <c r="BG194" s="66">
        <v>659740</v>
      </c>
      <c r="BH194" s="66">
        <v>-353234</v>
      </c>
      <c r="BI194" s="66">
        <v>-157848</v>
      </c>
      <c r="BJ194" s="66">
        <v>-747762.44886358478</v>
      </c>
      <c r="BK194" s="66"/>
      <c r="BL194" s="66">
        <v>-617109.572719121</v>
      </c>
      <c r="BM194" s="66">
        <v>113645.76394652008</v>
      </c>
    </row>
    <row r="195" spans="1:65">
      <c r="B195" s="112" t="s">
        <v>154</v>
      </c>
      <c r="C195" s="23" t="s">
        <v>27</v>
      </c>
      <c r="D195" s="63"/>
      <c r="E195" s="63"/>
      <c r="F195" s="63"/>
      <c r="G195" s="63"/>
      <c r="H195" s="63"/>
      <c r="I195" s="63">
        <v>-18</v>
      </c>
      <c r="J195" s="63">
        <v>-79</v>
      </c>
      <c r="K195" s="63">
        <v>-39545</v>
      </c>
      <c r="L195" s="63">
        <v>-6736</v>
      </c>
      <c r="M195" s="63">
        <v>-6736</v>
      </c>
      <c r="N195" s="63">
        <v>-14604</v>
      </c>
      <c r="O195" s="63">
        <v>-126</v>
      </c>
      <c r="P195" s="63">
        <v>19959</v>
      </c>
      <c r="Q195" s="63">
        <v>-1041</v>
      </c>
      <c r="R195" s="63">
        <v>-1041</v>
      </c>
      <c r="S195" s="63">
        <v>15084</v>
      </c>
      <c r="T195" s="63">
        <v>-24020</v>
      </c>
      <c r="U195" s="63">
        <v>-83667</v>
      </c>
      <c r="V195" s="63">
        <v>-107615</v>
      </c>
      <c r="W195" s="63">
        <v>-107615</v>
      </c>
      <c r="X195" s="63">
        <v>-80382</v>
      </c>
      <c r="Y195" s="63">
        <v>-18823</v>
      </c>
      <c r="Z195" s="63">
        <v>-51897</v>
      </c>
      <c r="AA195" s="63">
        <v>-83945.018336257694</v>
      </c>
      <c r="AB195" s="63">
        <v>-83945.018336257694</v>
      </c>
      <c r="AC195" s="63">
        <v>81188</v>
      </c>
      <c r="AD195" s="63">
        <v>90443</v>
      </c>
      <c r="AE195" s="63">
        <v>57081.359939076421</v>
      </c>
      <c r="AF195" s="63">
        <v>43014</v>
      </c>
      <c r="AG195" s="63">
        <f>AF195</f>
        <v>43014</v>
      </c>
      <c r="AH195" s="63">
        <v>11739</v>
      </c>
      <c r="AI195" s="63">
        <v>-15028</v>
      </c>
      <c r="AJ195" s="63">
        <v>9924</v>
      </c>
      <c r="AK195" s="63">
        <v>-7553</v>
      </c>
      <c r="AL195" s="63">
        <f>AK195</f>
        <v>-7553</v>
      </c>
      <c r="AM195" s="63">
        <v>-24928</v>
      </c>
      <c r="AN195" s="63">
        <v>-155945</v>
      </c>
      <c r="AO195" s="63">
        <v>-139309</v>
      </c>
      <c r="AP195" s="63">
        <v>-166713</v>
      </c>
      <c r="AQ195" s="63">
        <f>AP195</f>
        <v>-166713</v>
      </c>
      <c r="AS195" s="63">
        <v>-24928</v>
      </c>
      <c r="AT195" s="63">
        <v>-155945</v>
      </c>
      <c r="AU195" s="63">
        <v>-139310</v>
      </c>
      <c r="AV195" s="63"/>
      <c r="AW195" s="63">
        <v>-166713</v>
      </c>
      <c r="AX195" s="63">
        <v>-15803</v>
      </c>
      <c r="AY195" s="63">
        <v>-58808</v>
      </c>
      <c r="AZ195" s="63">
        <v>-179418</v>
      </c>
      <c r="BA195" s="63"/>
      <c r="BB195" s="63">
        <v>-73002</v>
      </c>
      <c r="BC195" s="63">
        <v>-59872</v>
      </c>
      <c r="BD195" s="66">
        <v>-61145</v>
      </c>
      <c r="BE195" s="66">
        <v>-40363</v>
      </c>
      <c r="BF195" s="66"/>
      <c r="BG195" s="66">
        <v>-36478</v>
      </c>
      <c r="BH195" s="66">
        <v>-12175</v>
      </c>
      <c r="BI195" s="66">
        <v>-3027</v>
      </c>
      <c r="BJ195" s="66">
        <v>-17898</v>
      </c>
      <c r="BK195" s="66"/>
      <c r="BL195" s="66">
        <v>-31896</v>
      </c>
      <c r="BM195" s="66">
        <v>18427</v>
      </c>
    </row>
    <row r="196" spans="1:65">
      <c r="B196" s="112" t="s">
        <v>155</v>
      </c>
      <c r="C196" s="23" t="s">
        <v>27</v>
      </c>
      <c r="D196" s="63"/>
      <c r="E196" s="63"/>
      <c r="F196" s="63"/>
      <c r="G196" s="63"/>
      <c r="H196" s="63"/>
      <c r="I196" s="63">
        <v>-197838</v>
      </c>
      <c r="J196" s="63">
        <v>83140</v>
      </c>
      <c r="K196" s="63">
        <v>150672</v>
      </c>
      <c r="L196" s="119">
        <v>275856</v>
      </c>
      <c r="M196" s="119">
        <f t="shared" ref="M196:AL196" si="182">M194+M195</f>
        <v>275856</v>
      </c>
      <c r="N196" s="63">
        <f t="shared" si="182"/>
        <v>-193553</v>
      </c>
      <c r="O196" s="63">
        <f t="shared" si="182"/>
        <v>140666</v>
      </c>
      <c r="P196" s="63">
        <f t="shared" si="182"/>
        <v>373933</v>
      </c>
      <c r="Q196" s="63">
        <f t="shared" si="182"/>
        <v>1334640</v>
      </c>
      <c r="R196" s="63">
        <f t="shared" si="182"/>
        <v>1334640</v>
      </c>
      <c r="S196" s="63">
        <f t="shared" si="182"/>
        <v>-823564</v>
      </c>
      <c r="T196" s="63">
        <f t="shared" si="182"/>
        <v>-879114</v>
      </c>
      <c r="U196" s="63">
        <f t="shared" si="182"/>
        <v>-1234594</v>
      </c>
      <c r="V196" s="63">
        <f t="shared" si="182"/>
        <v>-995507</v>
      </c>
      <c r="W196" s="63">
        <f t="shared" si="182"/>
        <v>-995507</v>
      </c>
      <c r="X196" s="63">
        <f t="shared" si="182"/>
        <v>-30236</v>
      </c>
      <c r="Y196" s="63">
        <f t="shared" si="182"/>
        <v>84575</v>
      </c>
      <c r="Z196" s="63">
        <f t="shared" si="182"/>
        <v>33530</v>
      </c>
      <c r="AA196" s="63">
        <f t="shared" si="182"/>
        <v>-235899.51380532375</v>
      </c>
      <c r="AB196" s="63">
        <f t="shared" si="182"/>
        <v>-235899.51380532375</v>
      </c>
      <c r="AC196" s="63">
        <f t="shared" si="182"/>
        <v>14503</v>
      </c>
      <c r="AD196" s="63">
        <f t="shared" si="182"/>
        <v>-116100</v>
      </c>
      <c r="AE196" s="63">
        <f t="shared" si="182"/>
        <v>-45120.865459201559</v>
      </c>
      <c r="AF196" s="63">
        <f t="shared" si="182"/>
        <v>195830</v>
      </c>
      <c r="AG196" s="63">
        <f t="shared" si="182"/>
        <v>195830</v>
      </c>
      <c r="AH196" s="63">
        <f t="shared" si="182"/>
        <v>-96175</v>
      </c>
      <c r="AI196" s="63">
        <f t="shared" si="182"/>
        <v>201226</v>
      </c>
      <c r="AJ196" s="63">
        <f t="shared" si="182"/>
        <v>-9476</v>
      </c>
      <c r="AK196" s="63">
        <f t="shared" si="182"/>
        <v>192677</v>
      </c>
      <c r="AL196" s="63">
        <f t="shared" si="182"/>
        <v>192677</v>
      </c>
      <c r="AM196" s="63">
        <f t="shared" ref="AM196:AO196" si="183">AM195+AM194</f>
        <v>-327774</v>
      </c>
      <c r="AN196" s="63">
        <f t="shared" si="183"/>
        <v>-368115</v>
      </c>
      <c r="AO196" s="63">
        <f t="shared" si="183"/>
        <v>-455564</v>
      </c>
      <c r="AP196" s="63">
        <v>-60362</v>
      </c>
      <c r="AQ196" s="63">
        <f t="shared" ref="AQ196" si="184">AQ194+AQ195</f>
        <v>-60362</v>
      </c>
      <c r="AS196" s="63">
        <f t="shared" ref="AS196" si="185">AS195+AS194</f>
        <v>-327774</v>
      </c>
      <c r="AT196" s="63">
        <v>-368115</v>
      </c>
      <c r="AU196" s="63">
        <v>-455565</v>
      </c>
      <c r="AV196" s="63"/>
      <c r="AW196" s="63">
        <f>+AW194+AW195</f>
        <v>-60361.999999999534</v>
      </c>
      <c r="AX196" s="63">
        <f t="shared" ref="AX196" si="186">AX195+AX194</f>
        <v>-246904</v>
      </c>
      <c r="AY196" s="63">
        <v>-20294</v>
      </c>
      <c r="AZ196" s="63">
        <v>-134200</v>
      </c>
      <c r="BA196" s="63"/>
      <c r="BB196" s="63">
        <v>-9063</v>
      </c>
      <c r="BC196" s="63">
        <v>438219</v>
      </c>
      <c r="BD196" s="66">
        <v>261563</v>
      </c>
      <c r="BE196" s="66">
        <v>-219111</v>
      </c>
      <c r="BF196" s="66"/>
      <c r="BG196" s="66">
        <v>623262</v>
      </c>
      <c r="BH196" s="66">
        <f>SUM(BH194:BH195)</f>
        <v>-365409</v>
      </c>
      <c r="BI196" s="66">
        <v>-160875</v>
      </c>
      <c r="BJ196" s="66">
        <v>-765660.44886358478</v>
      </c>
      <c r="BK196" s="66"/>
      <c r="BL196" s="66">
        <v>-649005.572719121</v>
      </c>
      <c r="BM196" s="66">
        <v>132072.76394652008</v>
      </c>
    </row>
    <row r="197" spans="1:65">
      <c r="B197" s="11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S197" s="63"/>
      <c r="AT197" s="63"/>
      <c r="AU197" s="63"/>
      <c r="AV197" s="63"/>
      <c r="AW197" s="63"/>
      <c r="AX197" s="63"/>
      <c r="AY197" s="63"/>
      <c r="AZ197" s="63"/>
      <c r="BA197" s="63"/>
      <c r="BB197" s="63"/>
      <c r="BC197" s="63"/>
      <c r="BD197" s="66"/>
      <c r="BE197" s="66"/>
      <c r="BF197" s="66"/>
      <c r="BG197" s="66"/>
      <c r="BH197" s="63"/>
      <c r="BI197" s="63"/>
      <c r="BJ197" s="63"/>
      <c r="BK197" s="63"/>
      <c r="BL197" s="66"/>
      <c r="BM197" s="63"/>
    </row>
    <row r="198" spans="1:65" s="18" customFormat="1">
      <c r="A198" s="18" t="s">
        <v>156</v>
      </c>
      <c r="C198" s="114" t="s">
        <v>27</v>
      </c>
      <c r="D198" s="103"/>
      <c r="E198" s="103"/>
      <c r="F198" s="103"/>
      <c r="G198" s="103"/>
      <c r="H198" s="103"/>
      <c r="I198" s="103">
        <v>374407</v>
      </c>
      <c r="J198" s="103">
        <v>374407</v>
      </c>
      <c r="K198" s="103">
        <v>374407</v>
      </c>
      <c r="L198" s="103">
        <v>374407</v>
      </c>
      <c r="M198" s="103">
        <v>374407</v>
      </c>
      <c r="N198" s="103">
        <v>650263</v>
      </c>
      <c r="O198" s="103">
        <v>650263</v>
      </c>
      <c r="P198" s="103">
        <v>650263</v>
      </c>
      <c r="Q198" s="103">
        <v>650263</v>
      </c>
      <c r="R198" s="103">
        <v>650263</v>
      </c>
      <c r="S198" s="103">
        <v>1984903</v>
      </c>
      <c r="T198" s="103">
        <v>1984903</v>
      </c>
      <c r="U198" s="103">
        <v>1984903</v>
      </c>
      <c r="V198" s="103">
        <v>1984903</v>
      </c>
      <c r="W198" s="103">
        <v>1984903</v>
      </c>
      <c r="X198" s="103">
        <v>989396</v>
      </c>
      <c r="Y198" s="103">
        <v>989396</v>
      </c>
      <c r="Z198" s="103">
        <v>989396</v>
      </c>
      <c r="AA198" s="103">
        <v>989396</v>
      </c>
      <c r="AB198" s="103">
        <v>989396</v>
      </c>
      <c r="AC198" s="103">
        <v>753497</v>
      </c>
      <c r="AD198" s="103">
        <v>753497</v>
      </c>
      <c r="AE198" s="103">
        <v>753497</v>
      </c>
      <c r="AF198" s="103">
        <v>753497</v>
      </c>
      <c r="AG198" s="103">
        <f>AF198</f>
        <v>753497</v>
      </c>
      <c r="AH198" s="103">
        <f>AG200</f>
        <v>949327</v>
      </c>
      <c r="AI198" s="103">
        <f>AH198</f>
        <v>949327</v>
      </c>
      <c r="AJ198" s="103">
        <f>AI198</f>
        <v>949327</v>
      </c>
      <c r="AK198" s="103">
        <f t="shared" ref="AK198:AL198" si="187">AF200</f>
        <v>949327</v>
      </c>
      <c r="AL198" s="103">
        <f t="shared" si="187"/>
        <v>949327</v>
      </c>
      <c r="AM198" s="103">
        <f>$AL$200</f>
        <v>1142004</v>
      </c>
      <c r="AN198" s="103">
        <f>$AL$200</f>
        <v>1142004</v>
      </c>
      <c r="AO198" s="103">
        <f>$AL$200</f>
        <v>1142004</v>
      </c>
      <c r="AP198" s="103">
        <f>$AL$200</f>
        <v>1142004</v>
      </c>
      <c r="AQ198" s="103">
        <f t="shared" ref="AQ198" si="188">AL200</f>
        <v>1142004</v>
      </c>
      <c r="AS198" s="103">
        <f>$AL$200</f>
        <v>1142004</v>
      </c>
      <c r="AT198" s="103">
        <f>$AL$200</f>
        <v>1142004</v>
      </c>
      <c r="AU198" s="103">
        <f>$AL$200</f>
        <v>1142004</v>
      </c>
      <c r="AV198" s="103"/>
      <c r="AW198" s="103">
        <v>1142004</v>
      </c>
      <c r="AX198" s="103">
        <f>$AQ$200</f>
        <v>1081642</v>
      </c>
      <c r="AY198" s="103">
        <f>$AQ$200</f>
        <v>1081642</v>
      </c>
      <c r="AZ198" s="103">
        <f>$AQ$200</f>
        <v>1081642</v>
      </c>
      <c r="BA198" s="103"/>
      <c r="BB198" s="103">
        <f>$AQ$200</f>
        <v>1081642</v>
      </c>
      <c r="BC198" s="103">
        <v>1072579</v>
      </c>
      <c r="BD198" s="103">
        <f>BD196+BD194</f>
        <v>584271</v>
      </c>
      <c r="BE198" s="103">
        <f>BE196+BE194</f>
        <v>-397859</v>
      </c>
      <c r="BF198" s="66"/>
      <c r="BG198" s="104">
        <f>BB200</f>
        <v>1072579</v>
      </c>
      <c r="BH198" s="103">
        <v>1695841</v>
      </c>
      <c r="BI198" s="103">
        <v>1695841</v>
      </c>
      <c r="BJ198" s="103">
        <v>1695841</v>
      </c>
      <c r="BK198" s="103"/>
      <c r="BL198" s="104">
        <f>BG200</f>
        <v>1695841</v>
      </c>
      <c r="BM198" s="103">
        <v>1046835.427280879</v>
      </c>
    </row>
    <row r="199" spans="1:65">
      <c r="A199" s="120"/>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S199" s="63"/>
      <c r="AT199" s="63"/>
      <c r="AU199" s="63"/>
      <c r="AV199" s="63"/>
      <c r="AW199" s="63"/>
      <c r="AX199" s="63"/>
      <c r="AY199" s="63"/>
      <c r="AZ199" s="63"/>
      <c r="BA199" s="63"/>
      <c r="BB199" s="63"/>
      <c r="BC199" s="63"/>
      <c r="BD199" s="66"/>
      <c r="BE199" s="66"/>
      <c r="BF199" s="66"/>
      <c r="BG199" s="66"/>
      <c r="BH199" s="63"/>
      <c r="BI199" s="63"/>
      <c r="BJ199" s="63"/>
      <c r="BK199" s="63"/>
      <c r="BL199" s="66"/>
      <c r="BM199" s="63"/>
    </row>
    <row r="200" spans="1:65">
      <c r="A200" s="18" t="s">
        <v>157</v>
      </c>
      <c r="C200" s="23" t="s">
        <v>27</v>
      </c>
      <c r="D200" s="103"/>
      <c r="E200" s="103"/>
      <c r="F200" s="103"/>
      <c r="G200" s="103"/>
      <c r="H200" s="103"/>
      <c r="I200" s="103">
        <v>176569</v>
      </c>
      <c r="J200" s="103">
        <v>457547</v>
      </c>
      <c r="K200" s="103">
        <v>525079</v>
      </c>
      <c r="L200" s="103">
        <v>650263</v>
      </c>
      <c r="M200" s="103">
        <v>650263</v>
      </c>
      <c r="N200" s="103">
        <v>456710</v>
      </c>
      <c r="O200" s="103">
        <v>790929</v>
      </c>
      <c r="P200" s="103">
        <v>1024196</v>
      </c>
      <c r="Q200" s="103">
        <v>1984903</v>
      </c>
      <c r="R200" s="103">
        <v>1984903</v>
      </c>
      <c r="S200" s="103">
        <v>1161339</v>
      </c>
      <c r="T200" s="103">
        <v>1105789</v>
      </c>
      <c r="U200" s="103">
        <v>750309</v>
      </c>
      <c r="V200" s="103">
        <v>989396</v>
      </c>
      <c r="W200" s="103">
        <v>989396</v>
      </c>
      <c r="X200" s="103">
        <v>959160</v>
      </c>
      <c r="Y200" s="103">
        <v>1073971</v>
      </c>
      <c r="Z200" s="103">
        <v>1022926</v>
      </c>
      <c r="AA200" s="103">
        <v>753497.48619467625</v>
      </c>
      <c r="AB200" s="103">
        <v>753497.48619467625</v>
      </c>
      <c r="AC200" s="103">
        <v>768000</v>
      </c>
      <c r="AD200" s="103">
        <v>637397</v>
      </c>
      <c r="AE200" s="103">
        <v>708375.81490533298</v>
      </c>
      <c r="AF200" s="103">
        <v>949327</v>
      </c>
      <c r="AG200" s="103">
        <f>AF200</f>
        <v>949327</v>
      </c>
      <c r="AH200" s="103">
        <f t="shared" ref="AH200:AQ200" si="189">AH198+AH196</f>
        <v>853152</v>
      </c>
      <c r="AI200" s="103">
        <f t="shared" si="189"/>
        <v>1150553</v>
      </c>
      <c r="AJ200" s="103">
        <f t="shared" si="189"/>
        <v>939851</v>
      </c>
      <c r="AK200" s="103">
        <f t="shared" si="189"/>
        <v>1142004</v>
      </c>
      <c r="AL200" s="103">
        <f t="shared" si="189"/>
        <v>1142004</v>
      </c>
      <c r="AM200" s="103">
        <f t="shared" si="189"/>
        <v>814230</v>
      </c>
      <c r="AN200" s="103">
        <f t="shared" si="189"/>
        <v>773889</v>
      </c>
      <c r="AO200" s="103">
        <f t="shared" si="189"/>
        <v>686440</v>
      </c>
      <c r="AP200" s="103">
        <f t="shared" si="189"/>
        <v>1081642</v>
      </c>
      <c r="AQ200" s="103">
        <f t="shared" si="189"/>
        <v>1081642</v>
      </c>
      <c r="AS200" s="103">
        <f t="shared" ref="AS200:AU200" si="190">AS198+AS196</f>
        <v>814230</v>
      </c>
      <c r="AT200" s="103">
        <f t="shared" si="190"/>
        <v>773889</v>
      </c>
      <c r="AU200" s="103">
        <f t="shared" si="190"/>
        <v>686439</v>
      </c>
      <c r="AV200" s="103"/>
      <c r="AW200" s="103">
        <f>AW198+AW196</f>
        <v>1081642.0000000005</v>
      </c>
      <c r="AX200" s="103">
        <f t="shared" ref="AX200:AZ200" si="191">AX198+AX196</f>
        <v>834738</v>
      </c>
      <c r="AY200" s="103">
        <f t="shared" si="191"/>
        <v>1061348</v>
      </c>
      <c r="AZ200" s="103">
        <f t="shared" si="191"/>
        <v>947442</v>
      </c>
      <c r="BA200" s="103"/>
      <c r="BB200" s="103">
        <f t="shared" ref="BB200:BC200" si="192">BB198+BB196</f>
        <v>1072579</v>
      </c>
      <c r="BC200" s="103">
        <f t="shared" si="192"/>
        <v>1510798</v>
      </c>
      <c r="BD200" s="104">
        <v>1334142</v>
      </c>
      <c r="BE200" s="104">
        <v>853468</v>
      </c>
      <c r="BF200" s="104"/>
      <c r="BG200" s="104">
        <f>BG198+BG196</f>
        <v>1695841</v>
      </c>
      <c r="BH200" s="103">
        <f t="shared" ref="BH200" si="193">BH198+BH196</f>
        <v>1330432</v>
      </c>
      <c r="BI200" s="103">
        <f t="shared" ref="BI200:BJ200" si="194">BI198+BI196</f>
        <v>1534966</v>
      </c>
      <c r="BJ200" s="103">
        <f t="shared" si="194"/>
        <v>930180.55113641522</v>
      </c>
      <c r="BK200" s="103"/>
      <c r="BL200" s="104">
        <f>BL198+BL196</f>
        <v>1046835.427280879</v>
      </c>
      <c r="BM200" s="103">
        <f t="shared" ref="BM200" si="195">BM198+BM196</f>
        <v>1178908.191227399</v>
      </c>
    </row>
    <row r="202" spans="1:65" ht="53.25" customHeight="1">
      <c r="M202" s="110"/>
      <c r="BC202" s="63"/>
      <c r="BD202" s="26"/>
      <c r="BE202" s="26"/>
      <c r="BF202" s="66"/>
      <c r="BG202" s="26"/>
      <c r="BH202" s="63"/>
      <c r="BI202" s="63"/>
      <c r="BJ202" s="63"/>
      <c r="BK202" s="63"/>
      <c r="BL202" s="26"/>
      <c r="BM202" s="63"/>
    </row>
    <row r="203" spans="1:65">
      <c r="BC203" s="63"/>
      <c r="BD203" s="26"/>
      <c r="BE203" s="26"/>
      <c r="BF203" s="104"/>
      <c r="BG203" s="26"/>
      <c r="BH203" s="63"/>
      <c r="BI203" s="63"/>
      <c r="BJ203" s="63"/>
      <c r="BK203" s="63"/>
      <c r="BL203" s="26"/>
      <c r="BM203" s="63"/>
    </row>
    <row r="204" spans="1:65">
      <c r="BD204" s="26"/>
      <c r="BE204" s="26"/>
      <c r="BF204" s="26"/>
      <c r="BG204" s="26"/>
      <c r="BL204" s="26"/>
    </row>
    <row r="205" spans="1:65">
      <c r="BD205" s="66"/>
      <c r="BE205" s="66"/>
    </row>
    <row r="206" spans="1:65">
      <c r="BD206" s="66"/>
      <c r="BE206" s="66"/>
    </row>
    <row r="214" spans="14:65">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c r="AS214" s="110"/>
      <c r="AT214" s="110"/>
      <c r="AU214" s="110"/>
      <c r="AV214" s="110"/>
      <c r="AW214" s="110"/>
      <c r="AX214" s="110"/>
      <c r="AY214" s="110"/>
      <c r="AZ214" s="110"/>
      <c r="BA214" s="110"/>
      <c r="BB214" s="110"/>
      <c r="BC214" s="110"/>
      <c r="BH214" s="110"/>
      <c r="BI214" s="110"/>
      <c r="BJ214" s="110"/>
      <c r="BK214" s="110"/>
      <c r="BM214" s="110"/>
    </row>
    <row r="217" spans="14:65">
      <c r="BD217" s="121"/>
      <c r="BE217" s="121"/>
      <c r="BF217" s="121"/>
      <c r="BG217" s="121"/>
      <c r="BL217" s="121"/>
    </row>
  </sheetData>
  <mergeCells count="4">
    <mergeCell ref="A7:B7"/>
    <mergeCell ref="A61:B61"/>
    <mergeCell ref="A101:B101"/>
    <mergeCell ref="A144:B144"/>
  </mergeCells>
  <pageMargins left="0.25" right="0.25" top="0.75" bottom="0.75" header="0.3" footer="0.3"/>
  <pageSetup scale="32" fitToHeight="0" orientation="landscape" r:id="rId1"/>
  <ignoredErrors>
    <ignoredError sqref="BG92 Q65:R66 Q67 BG39:BG52 BG65 BG140:BI140 BF12:BI12 BB39:BB45 BL92 BL65 BL39:BL64 BL66:BL74 BL93:BL125 BL127:BL181 BL183:BL200 BL76:BL80 BL82:BL86 BL88:BL91" formula="1"/>
    <ignoredError sqref="BH86 BH80 BH74" evalError="1"/>
    <ignoredError sqref="BE111:BF111 BI131:BK131 S67 AY131 BM131" formulaRange="1"/>
    <ignoredError sqref="BG111:BH111 R67" formula="1" formulaRange="1"/>
    <ignoredError sqref="M61:M6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Tomas Barriga Cruzat    (LATAM)</dc:creator>
  <cp:lastModifiedBy>Pedro Sebastian Castillo Cubas     (LATAM)</cp:lastModifiedBy>
  <cp:lastPrinted>2016-05-12T17:53:19Z</cp:lastPrinted>
  <dcterms:created xsi:type="dcterms:W3CDTF">2016-03-08T23:07:48Z</dcterms:created>
  <dcterms:modified xsi:type="dcterms:W3CDTF">2022-05-10T22:03:08Z</dcterms:modified>
</cp:coreProperties>
</file>