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LATAM AIRLINES GROUP\Resultados Trimestrales\2020\2Q20\Tablas\"/>
    </mc:Choice>
  </mc:AlternateContent>
  <bookViews>
    <workbookView xWindow="0" yWindow="0" windowWidth="20490" windowHeight="8250"/>
  </bookViews>
  <sheets>
    <sheet name="Financial Information" sheetId="1" r:id="rId1"/>
  </sheets>
  <externalReferences>
    <externalReference r:id="rId2"/>
  </externalReferences>
  <definedNames>
    <definedName name="EERR">'[1]Consolidated Income Statement'!$C$4:$BU$228</definedName>
  </definedNames>
  <calcPr calcId="162913"/>
</workbook>
</file>

<file path=xl/calcChain.xml><?xml version="1.0" encoding="utf-8"?>
<calcChain xmlns="http://schemas.openxmlformats.org/spreadsheetml/2006/main">
  <c r="BD196" i="1" l="1"/>
  <c r="BD190" i="1"/>
  <c r="BD176" i="1"/>
  <c r="BD156" i="1"/>
  <c r="BD143" i="1"/>
  <c r="BD118" i="1"/>
  <c r="BD131" i="1"/>
  <c r="BD101" i="1" l="1"/>
  <c r="BD98" i="1"/>
  <c r="BD97" i="1"/>
  <c r="BD92" i="1"/>
  <c r="BD86" i="1"/>
  <c r="BD80" i="1"/>
  <c r="BD74" i="1"/>
  <c r="BD65" i="1" l="1"/>
  <c r="BD64" i="1"/>
  <c r="BD63" i="1"/>
  <c r="BD61" i="1"/>
  <c r="BD51" i="1"/>
  <c r="BD52" i="1" s="1"/>
  <c r="BD45" i="1"/>
  <c r="BD41" i="1"/>
  <c r="BD39" i="1"/>
  <c r="BD30" i="1"/>
  <c r="BD29" i="1"/>
  <c r="BD26" i="1"/>
  <c r="BD27" i="1" s="1"/>
  <c r="BD24" i="1"/>
  <c r="BD12" i="1"/>
  <c r="BC198" i="1" l="1"/>
  <c r="BC190" i="1"/>
  <c r="BC176" i="1"/>
  <c r="BC156" i="1"/>
  <c r="BC143" i="1"/>
  <c r="BC98" i="1"/>
  <c r="BC97" i="1"/>
  <c r="BC92" i="1"/>
  <c r="BC101" i="1"/>
  <c r="BC86" i="1"/>
  <c r="BC80" i="1"/>
  <c r="BC74" i="1"/>
  <c r="BC65" i="1"/>
  <c r="BC61" i="1"/>
  <c r="BC52" i="1" l="1"/>
  <c r="BC51" i="1"/>
  <c r="BC45" i="1"/>
  <c r="BC41" i="1"/>
  <c r="BC39" i="1"/>
  <c r="BC30" i="1"/>
  <c r="BC29" i="1"/>
  <c r="BC27" i="1"/>
  <c r="BC26" i="1"/>
  <c r="BC24" i="1"/>
  <c r="BC12" i="1"/>
  <c r="BA12" i="1" l="1"/>
  <c r="BB190" i="1"/>
  <c r="AZ190" i="1"/>
  <c r="AY190" i="1"/>
  <c r="AX190" i="1"/>
  <c r="AX192" i="1" s="1"/>
  <c r="AX194" i="1" s="1"/>
  <c r="AW190" i="1"/>
  <c r="AU190" i="1"/>
  <c r="AT190" i="1"/>
  <c r="AS190" i="1"/>
  <c r="BB176" i="1"/>
  <c r="AZ176" i="1"/>
  <c r="AY176" i="1"/>
  <c r="AX176" i="1"/>
  <c r="AW176" i="1"/>
  <c r="AU176" i="1"/>
  <c r="AT176" i="1"/>
  <c r="AS176" i="1"/>
  <c r="BB156" i="1"/>
  <c r="AZ156" i="1"/>
  <c r="AY156" i="1"/>
  <c r="AX156" i="1"/>
  <c r="AW156" i="1"/>
  <c r="AW192" i="1" s="1"/>
  <c r="AW194" i="1" s="1"/>
  <c r="AW198" i="1" s="1"/>
  <c r="AU156" i="1"/>
  <c r="AT156" i="1"/>
  <c r="AS156" i="1"/>
  <c r="AS192" i="1" s="1"/>
  <c r="AS194" i="1" s="1"/>
  <c r="BB143" i="1"/>
  <c r="BA143" i="1"/>
  <c r="AZ143" i="1"/>
  <c r="AY143" i="1"/>
  <c r="BB139" i="1"/>
  <c r="BA139" i="1"/>
  <c r="AZ139" i="1"/>
  <c r="AY139" i="1"/>
  <c r="AX139" i="1"/>
  <c r="BB138" i="1"/>
  <c r="AW138" i="1"/>
  <c r="BB137" i="1"/>
  <c r="AY137" i="1"/>
  <c r="AX137" i="1"/>
  <c r="AW137" i="1"/>
  <c r="AV137" i="1"/>
  <c r="AV139" i="1" s="1"/>
  <c r="AW139" i="1" s="1"/>
  <c r="BB136" i="1"/>
  <c r="AW136" i="1"/>
  <c r="BB135" i="1"/>
  <c r="AW135" i="1"/>
  <c r="BB134" i="1"/>
  <c r="AW134" i="1"/>
  <c r="BB133" i="1"/>
  <c r="AW133" i="1"/>
  <c r="BA131" i="1"/>
  <c r="BB131" i="1" s="1"/>
  <c r="AZ131" i="1"/>
  <c r="AV131" i="1"/>
  <c r="AW131" i="1" s="1"/>
  <c r="BB130" i="1"/>
  <c r="AY130" i="1"/>
  <c r="AY131" i="1" s="1"/>
  <c r="AX130" i="1"/>
  <c r="AX131" i="1" s="1"/>
  <c r="AW130" i="1"/>
  <c r="AV130" i="1"/>
  <c r="BB129" i="1"/>
  <c r="AW129" i="1"/>
  <c r="BB128" i="1"/>
  <c r="AW128" i="1"/>
  <c r="BB127" i="1"/>
  <c r="AW127" i="1"/>
  <c r="BB126" i="1"/>
  <c r="AW126" i="1"/>
  <c r="BB125" i="1"/>
  <c r="AW125" i="1"/>
  <c r="BB124" i="1"/>
  <c r="AW124" i="1"/>
  <c r="BB123" i="1"/>
  <c r="AW123" i="1"/>
  <c r="BB122" i="1"/>
  <c r="BA122" i="1"/>
  <c r="AZ122" i="1"/>
  <c r="AY122" i="1"/>
  <c r="AX122" i="1"/>
  <c r="AV122" i="1"/>
  <c r="AW122" i="1" s="1"/>
  <c r="BB121" i="1"/>
  <c r="AW121" i="1"/>
  <c r="BB120" i="1"/>
  <c r="AW120" i="1"/>
  <c r="BB119" i="1"/>
  <c r="AW119" i="1"/>
  <c r="AW118" i="1"/>
  <c r="BB116" i="1"/>
  <c r="AW116" i="1"/>
  <c r="BA115" i="1"/>
  <c r="BB115" i="1" s="1"/>
  <c r="AZ115" i="1"/>
  <c r="AY115" i="1"/>
  <c r="AX115" i="1"/>
  <c r="AV115" i="1"/>
  <c r="AW115" i="1" s="1"/>
  <c r="BB114" i="1"/>
  <c r="AW114" i="1"/>
  <c r="BB113" i="1"/>
  <c r="AW113" i="1"/>
  <c r="BB112" i="1"/>
  <c r="AW112" i="1"/>
  <c r="BA111" i="1"/>
  <c r="BB111" i="1" s="1"/>
  <c r="AZ111" i="1"/>
  <c r="AZ102" i="1" s="1"/>
  <c r="AZ118" i="1" s="1"/>
  <c r="AY111" i="1"/>
  <c r="AX111" i="1"/>
  <c r="AX102" i="1" s="1"/>
  <c r="AX118" i="1" s="1"/>
  <c r="AV111" i="1"/>
  <c r="AW111" i="1" s="1"/>
  <c r="BB110" i="1"/>
  <c r="AW110" i="1"/>
  <c r="BB109" i="1"/>
  <c r="AW109" i="1"/>
  <c r="BB108" i="1"/>
  <c r="AW108" i="1"/>
  <c r="BB107" i="1"/>
  <c r="AW107" i="1"/>
  <c r="BB106" i="1"/>
  <c r="AW106" i="1"/>
  <c r="BB105" i="1"/>
  <c r="AW105" i="1"/>
  <c r="BB104" i="1"/>
  <c r="AW104" i="1"/>
  <c r="BB103" i="1"/>
  <c r="AW103" i="1"/>
  <c r="AY102" i="1"/>
  <c r="AY118" i="1" s="1"/>
  <c r="BB101" i="1"/>
  <c r="BA101" i="1"/>
  <c r="AZ101" i="1"/>
  <c r="AY101" i="1"/>
  <c r="AT101" i="1"/>
  <c r="AT143" i="1" s="1"/>
  <c r="BA98" i="1"/>
  <c r="AY98" i="1"/>
  <c r="AU98" i="1"/>
  <c r="BA97" i="1"/>
  <c r="AX97" i="1"/>
  <c r="AT97" i="1"/>
  <c r="AS97" i="1"/>
  <c r="BB93" i="1"/>
  <c r="AW93" i="1"/>
  <c r="BA92" i="1"/>
  <c r="AZ92" i="1"/>
  <c r="AY92" i="1"/>
  <c r="AX92" i="1"/>
  <c r="AV92" i="1"/>
  <c r="AU92" i="1"/>
  <c r="AT92" i="1"/>
  <c r="AS92" i="1"/>
  <c r="BB91" i="1"/>
  <c r="AW91" i="1"/>
  <c r="BB90" i="1"/>
  <c r="BB92" i="1" s="1"/>
  <c r="AW90" i="1"/>
  <c r="AW92" i="1" s="1"/>
  <c r="BA86" i="1"/>
  <c r="AZ86" i="1"/>
  <c r="AY86" i="1"/>
  <c r="AX86" i="1"/>
  <c r="AV86" i="1"/>
  <c r="AU86" i="1"/>
  <c r="AT86" i="1"/>
  <c r="AS86" i="1"/>
  <c r="BB85" i="1"/>
  <c r="BB86" i="1" s="1"/>
  <c r="AW85" i="1"/>
  <c r="AW86" i="1" s="1"/>
  <c r="BB84" i="1"/>
  <c r="AW84" i="1"/>
  <c r="BA80" i="1"/>
  <c r="AZ80" i="1"/>
  <c r="AY80" i="1"/>
  <c r="AX80" i="1"/>
  <c r="AV80" i="1"/>
  <c r="AU80" i="1"/>
  <c r="AT80" i="1"/>
  <c r="AS80" i="1"/>
  <c r="BB79" i="1"/>
  <c r="AW79" i="1"/>
  <c r="BB78" i="1"/>
  <c r="BB80" i="1" s="1"/>
  <c r="AW78" i="1"/>
  <c r="AW80" i="1" s="1"/>
  <c r="BA74" i="1"/>
  <c r="AZ74" i="1"/>
  <c r="AY74" i="1"/>
  <c r="AX74" i="1"/>
  <c r="AV74" i="1"/>
  <c r="AU74" i="1"/>
  <c r="AT74" i="1"/>
  <c r="AS74" i="1"/>
  <c r="BB73" i="1"/>
  <c r="BB74" i="1" s="1"/>
  <c r="AW73" i="1"/>
  <c r="AW74" i="1" s="1"/>
  <c r="BB72" i="1"/>
  <c r="AW72" i="1"/>
  <c r="BB67" i="1"/>
  <c r="AW67" i="1"/>
  <c r="AS67" i="1"/>
  <c r="BB66" i="1"/>
  <c r="AW66" i="1"/>
  <c r="BB65" i="1"/>
  <c r="BA65" i="1"/>
  <c r="AZ65" i="1"/>
  <c r="AY65" i="1"/>
  <c r="AX65" i="1"/>
  <c r="AW65" i="1"/>
  <c r="AV65" i="1"/>
  <c r="AT65" i="1"/>
  <c r="AS65" i="1"/>
  <c r="BB64" i="1"/>
  <c r="BB63" i="1"/>
  <c r="BB61" i="1"/>
  <c r="BA61" i="1"/>
  <c r="AZ61" i="1"/>
  <c r="AY61" i="1"/>
  <c r="AT61" i="1"/>
  <c r="BA51" i="1"/>
  <c r="BA52" i="1" s="1"/>
  <c r="AZ51" i="1"/>
  <c r="AZ52" i="1" s="1"/>
  <c r="AY51" i="1"/>
  <c r="AX51" i="1"/>
  <c r="BB51" i="1" s="1"/>
  <c r="AV51" i="1"/>
  <c r="AV52" i="1" s="1"/>
  <c r="AU51" i="1"/>
  <c r="AT51" i="1"/>
  <c r="AS51" i="1"/>
  <c r="AW51" i="1" s="1"/>
  <c r="AW48" i="1"/>
  <c r="BB47" i="1"/>
  <c r="AW47" i="1"/>
  <c r="BB43" i="1"/>
  <c r="AW43" i="1"/>
  <c r="BA39" i="1"/>
  <c r="AZ39" i="1"/>
  <c r="AY39" i="1"/>
  <c r="AX39" i="1"/>
  <c r="BB39" i="1" s="1"/>
  <c r="AV39" i="1"/>
  <c r="AU39" i="1"/>
  <c r="AT39" i="1"/>
  <c r="AS39" i="1"/>
  <c r="AW39" i="1" s="1"/>
  <c r="BB38" i="1"/>
  <c r="AW38" i="1"/>
  <c r="BB37" i="1"/>
  <c r="AW37" i="1"/>
  <c r="BB36" i="1"/>
  <c r="AW36" i="1"/>
  <c r="BA27" i="1"/>
  <c r="BA26" i="1"/>
  <c r="BA41" i="1" s="1"/>
  <c r="BA45" i="1" s="1"/>
  <c r="BA48" i="1" s="1"/>
  <c r="BB48" i="1" s="1"/>
  <c r="AY26" i="1"/>
  <c r="AY27" i="1" s="1"/>
  <c r="AU26" i="1"/>
  <c r="AU27" i="1" s="1"/>
  <c r="AZ24" i="1"/>
  <c r="AZ98" i="1" s="1"/>
  <c r="AY24" i="1"/>
  <c r="AY97" i="1" s="1"/>
  <c r="AX24" i="1"/>
  <c r="AX98" i="1" s="1"/>
  <c r="AV24" i="1"/>
  <c r="AV98" i="1" s="1"/>
  <c r="AU24" i="1"/>
  <c r="AU97" i="1" s="1"/>
  <c r="AT24" i="1"/>
  <c r="AT98" i="1" s="1"/>
  <c r="AS24" i="1"/>
  <c r="AS98" i="1" s="1"/>
  <c r="BB23" i="1"/>
  <c r="AW23" i="1"/>
  <c r="BB22" i="1"/>
  <c r="AW22" i="1"/>
  <c r="BB21" i="1"/>
  <c r="AW21" i="1"/>
  <c r="BB20" i="1"/>
  <c r="AW20" i="1"/>
  <c r="BB19" i="1"/>
  <c r="AW19" i="1"/>
  <c r="BB18" i="1"/>
  <c r="AW18" i="1"/>
  <c r="BB17" i="1"/>
  <c r="AW17" i="1"/>
  <c r="BB16" i="1"/>
  <c r="AW16" i="1"/>
  <c r="AW24" i="1" s="1"/>
  <c r="BB15" i="1"/>
  <c r="BB24" i="1" s="1"/>
  <c r="AW15" i="1"/>
  <c r="AY12" i="1"/>
  <c r="AY52" i="1" s="1"/>
  <c r="AX12" i="1"/>
  <c r="AX26" i="1" s="1"/>
  <c r="AV12" i="1"/>
  <c r="AU12" i="1"/>
  <c r="AU52" i="1" s="1"/>
  <c r="AT12" i="1"/>
  <c r="AT52" i="1" s="1"/>
  <c r="AS12" i="1"/>
  <c r="BB11" i="1"/>
  <c r="AW11" i="1"/>
  <c r="BB10" i="1"/>
  <c r="AW10" i="1"/>
  <c r="BB9" i="1"/>
  <c r="BB12" i="1" s="1"/>
  <c r="AW9" i="1"/>
  <c r="AW12" i="1" s="1"/>
  <c r="AW26" i="1" s="1"/>
  <c r="BB26" i="1" l="1"/>
  <c r="BB27" i="1" s="1"/>
  <c r="BB52" i="1"/>
  <c r="AW29" i="1"/>
  <c r="AW30" i="1" s="1"/>
  <c r="AW27" i="1"/>
  <c r="AW52" i="1"/>
  <c r="BB29" i="1"/>
  <c r="BB30" i="1" s="1"/>
  <c r="BB98" i="1"/>
  <c r="BB97" i="1"/>
  <c r="AX41" i="1"/>
  <c r="AX29" i="1"/>
  <c r="AX30" i="1" s="1"/>
  <c r="AX27" i="1"/>
  <c r="AW98" i="1"/>
  <c r="AW97" i="1"/>
  <c r="AU29" i="1"/>
  <c r="AU30" i="1" s="1"/>
  <c r="AU41" i="1"/>
  <c r="AU45" i="1" s="1"/>
  <c r="AX52" i="1"/>
  <c r="AV26" i="1"/>
  <c r="AV102" i="1"/>
  <c r="AW102" i="1" s="1"/>
  <c r="AT26" i="1"/>
  <c r="AS52" i="1"/>
  <c r="AV97" i="1"/>
  <c r="AZ97" i="1"/>
  <c r="AY29" i="1"/>
  <c r="AY30" i="1" s="1"/>
  <c r="AY41" i="1"/>
  <c r="AY45" i="1" s="1"/>
  <c r="AZ26" i="1"/>
  <c r="AS26" i="1"/>
  <c r="BA29" i="1"/>
  <c r="BA30" i="1" s="1"/>
  <c r="BA102" i="1"/>
  <c r="AS41" i="1" l="1"/>
  <c r="AS29" i="1"/>
  <c r="AS30" i="1" s="1"/>
  <c r="AS27" i="1"/>
  <c r="AT41" i="1"/>
  <c r="AT45" i="1" s="1"/>
  <c r="AT29" i="1"/>
  <c r="AT30" i="1" s="1"/>
  <c r="AT27" i="1"/>
  <c r="AZ27" i="1"/>
  <c r="AZ41" i="1"/>
  <c r="AZ45" i="1" s="1"/>
  <c r="AZ29" i="1"/>
  <c r="AZ30" i="1" s="1"/>
  <c r="AV27" i="1"/>
  <c r="AV41" i="1"/>
  <c r="AV45" i="1" s="1"/>
  <c r="AV29" i="1"/>
  <c r="AV30" i="1" s="1"/>
  <c r="BA118" i="1"/>
  <c r="BB118" i="1" s="1"/>
  <c r="BB102" i="1"/>
  <c r="AX45" i="1"/>
  <c r="BB45" i="1" s="1"/>
  <c r="BB41" i="1"/>
  <c r="AS45" i="1" l="1"/>
  <c r="AW45" i="1" s="1"/>
  <c r="AW41" i="1"/>
  <c r="AQ93" i="1" l="1"/>
  <c r="AQ91" i="1"/>
  <c r="AQ90" i="1"/>
  <c r="AQ66" i="1"/>
  <c r="AQ65" i="1"/>
  <c r="AQ138" i="1"/>
  <c r="AQ136" i="1"/>
  <c r="AQ135" i="1"/>
  <c r="AQ134" i="1"/>
  <c r="AQ133" i="1"/>
  <c r="AQ129" i="1"/>
  <c r="AQ128" i="1"/>
  <c r="AQ127" i="1"/>
  <c r="AQ126" i="1"/>
  <c r="AQ125" i="1"/>
  <c r="AQ124" i="1"/>
  <c r="AQ123" i="1"/>
  <c r="AQ121" i="1"/>
  <c r="AQ120" i="1"/>
  <c r="AQ119" i="1"/>
  <c r="AQ116" i="1"/>
  <c r="AQ114" i="1"/>
  <c r="AQ113" i="1"/>
  <c r="AQ112" i="1"/>
  <c r="AQ111" i="1"/>
  <c r="AQ110" i="1"/>
  <c r="AQ109" i="1"/>
  <c r="AQ108" i="1"/>
  <c r="AQ107" i="1"/>
  <c r="AQ106" i="1"/>
  <c r="AQ105" i="1"/>
  <c r="AQ104" i="1"/>
  <c r="AQ103" i="1"/>
  <c r="AQ102" i="1"/>
  <c r="AP118" i="1"/>
  <c r="AQ118" i="1" s="1"/>
  <c r="AQ161" i="1"/>
  <c r="AQ193" i="1"/>
  <c r="AQ188" i="1"/>
  <c r="AQ187" i="1"/>
  <c r="AQ186" i="1"/>
  <c r="AQ185" i="1"/>
  <c r="AQ184" i="1"/>
  <c r="AQ183" i="1"/>
  <c r="AQ182" i="1"/>
  <c r="AQ174" i="1"/>
  <c r="AQ172" i="1"/>
  <c r="AQ169" i="1"/>
  <c r="AQ167" i="1"/>
  <c r="AQ166" i="1"/>
  <c r="AQ165" i="1"/>
  <c r="AQ164" i="1"/>
  <c r="AQ159" i="1"/>
  <c r="AQ154" i="1"/>
  <c r="AQ153" i="1"/>
  <c r="AQ152" i="1"/>
  <c r="AQ151" i="1"/>
  <c r="AQ150" i="1"/>
  <c r="AQ147" i="1"/>
  <c r="AQ146" i="1"/>
  <c r="AK196" i="1"/>
  <c r="AP190" i="1"/>
  <c r="AP176" i="1"/>
  <c r="AP156" i="1"/>
  <c r="AP137" i="1"/>
  <c r="AP139" i="1" s="1"/>
  <c r="AQ139" i="1" s="1"/>
  <c r="AP130" i="1"/>
  <c r="AP131" i="1" s="1"/>
  <c r="AQ131" i="1" s="1"/>
  <c r="AP122" i="1"/>
  <c r="AQ122" i="1" s="1"/>
  <c r="AP115" i="1"/>
  <c r="AQ115" i="1" s="1"/>
  <c r="AP92" i="1"/>
  <c r="AQ92" i="1" l="1"/>
  <c r="AQ156" i="1"/>
  <c r="AQ190" i="1"/>
  <c r="AQ176" i="1"/>
  <c r="AQ137" i="1"/>
  <c r="AQ130" i="1"/>
  <c r="AQ192" i="1" l="1"/>
  <c r="AQ194" i="1" s="1"/>
  <c r="AP65" i="1" l="1"/>
  <c r="AQ48" i="1"/>
  <c r="AQ47" i="1"/>
  <c r="AQ43" i="1"/>
  <c r="AQ38" i="1"/>
  <c r="AQ37" i="1"/>
  <c r="AQ36" i="1"/>
  <c r="AP51" i="1"/>
  <c r="AP39" i="1"/>
  <c r="AQ16" i="1"/>
  <c r="AQ17" i="1"/>
  <c r="AQ18" i="1"/>
  <c r="AQ19" i="1"/>
  <c r="AQ20" i="1"/>
  <c r="AQ21" i="1"/>
  <c r="AQ22" i="1"/>
  <c r="AQ23" i="1"/>
  <c r="AQ15" i="1"/>
  <c r="AP24" i="1"/>
  <c r="AP97" i="1" l="1"/>
  <c r="AP98" i="1"/>
  <c r="AQ24" i="1"/>
  <c r="AQ97" i="1" l="1"/>
  <c r="AQ98" i="1"/>
  <c r="AQ11" i="1"/>
  <c r="AQ10" i="1"/>
  <c r="AQ9" i="1"/>
  <c r="AO12" i="1"/>
  <c r="AP12" i="1"/>
  <c r="AQ12" i="1" l="1"/>
  <c r="AQ26" i="1" s="1"/>
  <c r="AP26" i="1"/>
  <c r="AP52" i="1"/>
  <c r="AO92" i="1"/>
  <c r="AQ29" i="1" l="1"/>
  <c r="AQ27" i="1"/>
  <c r="AP41" i="1"/>
  <c r="AP27" i="1"/>
  <c r="AP29" i="1"/>
  <c r="AO137" i="1"/>
  <c r="AO139" i="1" s="1"/>
  <c r="AO130" i="1"/>
  <c r="AO131" i="1" s="1"/>
  <c r="AO122" i="1"/>
  <c r="AO118" i="1"/>
  <c r="AO115" i="1"/>
  <c r="AO111" i="1"/>
  <c r="AP45" i="1" l="1"/>
  <c r="AP32" i="1"/>
  <c r="AP33" i="1" s="1"/>
  <c r="AP30" i="1"/>
  <c r="AQ32" i="1"/>
  <c r="AQ33" i="1" s="1"/>
  <c r="AQ30" i="1"/>
  <c r="AO51" i="1"/>
  <c r="AO52" i="1" s="1"/>
  <c r="AO39" i="1"/>
  <c r="AN24" i="1"/>
  <c r="AO24" i="1"/>
  <c r="AN12" i="1"/>
  <c r="AO26" i="1" l="1"/>
  <c r="AO27" i="1" s="1"/>
  <c r="AO97" i="1"/>
  <c r="AO98" i="1"/>
  <c r="AN97" i="1"/>
  <c r="AN98" i="1"/>
  <c r="AO41" i="1"/>
  <c r="AO45" i="1" s="1"/>
  <c r="AO29" i="1" l="1"/>
  <c r="AO30" i="1" s="1"/>
  <c r="AO32" i="1" l="1"/>
  <c r="AO33" i="1" s="1"/>
  <c r="AO190" i="1"/>
  <c r="AO176" i="1"/>
  <c r="AO156" i="1"/>
  <c r="AJ176" i="1"/>
  <c r="AO192" i="1" l="1"/>
  <c r="AO194" i="1" s="1"/>
  <c r="AL139" i="1"/>
  <c r="AN137" i="1"/>
  <c r="AN139" i="1" s="1"/>
  <c r="AN130" i="1"/>
  <c r="AN131" i="1" s="1"/>
  <c r="AN39" i="1" l="1"/>
  <c r="AN61" i="1" l="1"/>
  <c r="AN101" i="1" s="1"/>
  <c r="AN143" i="1" s="1"/>
  <c r="AN190" i="1"/>
  <c r="AN176" i="1"/>
  <c r="AN156" i="1"/>
  <c r="AN122" i="1"/>
  <c r="AN115" i="1"/>
  <c r="AN111" i="1"/>
  <c r="AN92" i="1"/>
  <c r="AN65" i="1"/>
  <c r="AN51" i="1"/>
  <c r="AN192" i="1" l="1"/>
  <c r="AN194" i="1" s="1"/>
  <c r="AN102" i="1"/>
  <c r="AN118" i="1" s="1"/>
  <c r="AN26" i="1"/>
  <c r="AN41" i="1" s="1"/>
  <c r="AN45" i="1" s="1"/>
  <c r="AN52" i="1"/>
  <c r="AN27" i="1" l="1"/>
  <c r="AN29" i="1"/>
  <c r="AN32" i="1" s="1"/>
  <c r="AN33" i="1" s="1"/>
  <c r="AG198" i="1"/>
  <c r="AL196" i="1" s="1"/>
  <c r="AM190" i="1"/>
  <c r="AM176" i="1"/>
  <c r="AM156" i="1"/>
  <c r="AM131" i="1"/>
  <c r="AM122" i="1"/>
  <c r="AM115" i="1"/>
  <c r="AM111" i="1"/>
  <c r="AM102" i="1" s="1"/>
  <c r="AM118" i="1" s="1"/>
  <c r="AM92" i="1"/>
  <c r="AM67" i="1"/>
  <c r="AQ67" i="1" s="1"/>
  <c r="AM65" i="1"/>
  <c r="AM51" i="1"/>
  <c r="AQ51" i="1" s="1"/>
  <c r="AQ52" i="1" s="1"/>
  <c r="AM39" i="1"/>
  <c r="AQ39" i="1" s="1"/>
  <c r="AK39" i="1"/>
  <c r="AM24" i="1"/>
  <c r="AM12" i="1"/>
  <c r="AM97" i="1" l="1"/>
  <c r="AM98" i="1"/>
  <c r="AN30" i="1"/>
  <c r="AM192" i="1"/>
  <c r="AM194" i="1" s="1"/>
  <c r="AM52" i="1"/>
  <c r="AM26" i="1"/>
  <c r="AM29" i="1" l="1"/>
  <c r="AM30" i="1" s="1"/>
  <c r="AM41" i="1"/>
  <c r="AM27" i="1"/>
  <c r="AM45" i="1" l="1"/>
  <c r="AQ45" i="1" s="1"/>
  <c r="AQ41" i="1"/>
  <c r="AM32" i="1"/>
  <c r="AM33" i="1" s="1"/>
  <c r="AJ115" i="1" l="1"/>
  <c r="AC69" i="1" l="1"/>
  <c r="AD69" i="1"/>
  <c r="AE69" i="1"/>
  <c r="AF69" i="1"/>
  <c r="AH69" i="1"/>
  <c r="AI69" i="1"/>
  <c r="AJ69" i="1"/>
  <c r="AK69" i="1"/>
  <c r="AL63" i="1"/>
  <c r="M98" i="1" l="1"/>
  <c r="N98" i="1"/>
  <c r="O98" i="1"/>
  <c r="P98" i="1"/>
  <c r="R98" i="1"/>
  <c r="S98" i="1"/>
  <c r="T98" i="1"/>
  <c r="U98" i="1"/>
  <c r="V98" i="1"/>
  <c r="W98" i="1"/>
  <c r="X98" i="1"/>
  <c r="Y98" i="1"/>
  <c r="Z98" i="1"/>
  <c r="AA98" i="1"/>
  <c r="M97" i="1"/>
  <c r="N97" i="1"/>
  <c r="O97" i="1"/>
  <c r="P97" i="1"/>
  <c r="R97" i="1"/>
  <c r="S97" i="1"/>
  <c r="T97" i="1"/>
  <c r="U97" i="1"/>
  <c r="V97" i="1"/>
  <c r="W97" i="1"/>
  <c r="X97" i="1"/>
  <c r="Y97" i="1"/>
  <c r="Z97" i="1"/>
  <c r="AA97" i="1"/>
  <c r="AL159" i="1" l="1"/>
  <c r="AL119" i="1"/>
  <c r="AL120" i="1"/>
  <c r="AL121" i="1"/>
  <c r="AL123" i="1"/>
  <c r="AL124" i="1"/>
  <c r="AL125" i="1"/>
  <c r="AL126" i="1"/>
  <c r="AL127" i="1"/>
  <c r="AL128" i="1"/>
  <c r="AL129" i="1"/>
  <c r="AL130" i="1"/>
  <c r="AL133" i="1"/>
  <c r="AL134" i="1"/>
  <c r="AL135" i="1"/>
  <c r="AL136" i="1"/>
  <c r="AL137" i="1"/>
  <c r="AL138" i="1"/>
  <c r="AL103" i="1"/>
  <c r="AL104" i="1"/>
  <c r="AL105" i="1"/>
  <c r="AL106" i="1"/>
  <c r="AL107" i="1"/>
  <c r="AL108" i="1"/>
  <c r="AL109" i="1"/>
  <c r="AL110" i="1"/>
  <c r="AL112" i="1"/>
  <c r="AL113" i="1"/>
  <c r="AL114" i="1"/>
  <c r="AK131" i="1"/>
  <c r="AL131" i="1" s="1"/>
  <c r="AJ122" i="1"/>
  <c r="AK122" i="1"/>
  <c r="AL122" i="1" s="1"/>
  <c r="AG116" i="1"/>
  <c r="AK111" i="1"/>
  <c r="AG103" i="1"/>
  <c r="AG104" i="1"/>
  <c r="AG105" i="1"/>
  <c r="AG106" i="1"/>
  <c r="AG107" i="1"/>
  <c r="AG108" i="1"/>
  <c r="AG109" i="1"/>
  <c r="AG110" i="1"/>
  <c r="AL111" i="1" l="1"/>
  <c r="AL90" i="1"/>
  <c r="AL91" i="1"/>
  <c r="AL93" i="1"/>
  <c r="AL143" i="1"/>
  <c r="AK143" i="1"/>
  <c r="AL101" i="1"/>
  <c r="AK101" i="1"/>
  <c r="AL61" i="1"/>
  <c r="AK61" i="1"/>
  <c r="AL67" i="1"/>
  <c r="AL66" i="1"/>
  <c r="AL64" i="1"/>
  <c r="AL36" i="1"/>
  <c r="M190" i="1" l="1"/>
  <c r="N190" i="1"/>
  <c r="O190" i="1"/>
  <c r="P190" i="1"/>
  <c r="Q190" i="1"/>
  <c r="R190" i="1"/>
  <c r="S190" i="1"/>
  <c r="T190" i="1"/>
  <c r="U190" i="1"/>
  <c r="V190" i="1"/>
  <c r="W190" i="1"/>
  <c r="X190" i="1"/>
  <c r="Y190" i="1"/>
  <c r="Z190" i="1"/>
  <c r="AA190" i="1"/>
  <c r="AB190" i="1"/>
  <c r="AC190" i="1"/>
  <c r="AD190" i="1"/>
  <c r="AE190" i="1"/>
  <c r="AF190" i="1"/>
  <c r="AH190" i="1"/>
  <c r="AI190" i="1"/>
  <c r="AJ190" i="1"/>
  <c r="AK190" i="1"/>
  <c r="M176" i="1"/>
  <c r="N176" i="1"/>
  <c r="O176" i="1"/>
  <c r="P176" i="1"/>
  <c r="Q176" i="1"/>
  <c r="R176" i="1"/>
  <c r="S176" i="1"/>
  <c r="T176" i="1"/>
  <c r="U176" i="1"/>
  <c r="V176" i="1"/>
  <c r="W176" i="1"/>
  <c r="X176" i="1"/>
  <c r="Y176" i="1"/>
  <c r="Z176" i="1"/>
  <c r="AA176" i="1"/>
  <c r="AB176" i="1"/>
  <c r="AC176" i="1"/>
  <c r="AD176" i="1"/>
  <c r="AE176" i="1"/>
  <c r="AF176" i="1"/>
  <c r="AH176" i="1"/>
  <c r="AI176" i="1"/>
  <c r="AK176" i="1"/>
  <c r="M156" i="1"/>
  <c r="N156" i="1"/>
  <c r="O156" i="1"/>
  <c r="P156" i="1"/>
  <c r="Q156" i="1"/>
  <c r="R156" i="1"/>
  <c r="S156" i="1"/>
  <c r="T156" i="1"/>
  <c r="U156" i="1"/>
  <c r="V156" i="1"/>
  <c r="W156" i="1"/>
  <c r="X156" i="1"/>
  <c r="Y156" i="1"/>
  <c r="Z156" i="1"/>
  <c r="AA156" i="1"/>
  <c r="AB156" i="1"/>
  <c r="AC156" i="1"/>
  <c r="AD156" i="1"/>
  <c r="AE156" i="1"/>
  <c r="AF156" i="1"/>
  <c r="AH156" i="1"/>
  <c r="AI156" i="1"/>
  <c r="AJ156" i="1"/>
  <c r="AK156" i="1"/>
  <c r="AL193" i="1"/>
  <c r="AL188" i="1"/>
  <c r="AL187" i="1"/>
  <c r="AL186" i="1"/>
  <c r="AL185" i="1"/>
  <c r="AL184" i="1"/>
  <c r="AL183" i="1"/>
  <c r="AL182" i="1"/>
  <c r="AL174" i="1"/>
  <c r="AL169" i="1"/>
  <c r="AL168" i="1"/>
  <c r="AL167" i="1"/>
  <c r="AL166" i="1"/>
  <c r="AL165" i="1"/>
  <c r="AL164" i="1"/>
  <c r="AL154" i="1"/>
  <c r="AL153" i="1"/>
  <c r="AL172" i="1"/>
  <c r="AL152" i="1"/>
  <c r="AL151" i="1"/>
  <c r="AL150" i="1"/>
  <c r="AL147" i="1"/>
  <c r="AL146" i="1"/>
  <c r="AL92" i="1"/>
  <c r="AL65" i="1"/>
  <c r="AL48" i="1"/>
  <c r="AL47" i="1"/>
  <c r="AL43" i="1"/>
  <c r="AL38" i="1"/>
  <c r="AL37" i="1"/>
  <c r="AL23" i="1"/>
  <c r="AL22" i="1"/>
  <c r="AL21" i="1"/>
  <c r="AL20" i="1"/>
  <c r="AL19" i="1"/>
  <c r="AL18" i="1"/>
  <c r="AL17" i="1"/>
  <c r="AL16" i="1"/>
  <c r="AL15" i="1"/>
  <c r="AL11" i="1"/>
  <c r="AL10" i="1"/>
  <c r="AL9" i="1"/>
  <c r="AL69" i="1" s="1"/>
  <c r="AK12" i="1"/>
  <c r="AK92" i="1"/>
  <c r="AK86" i="1"/>
  <c r="AK80" i="1"/>
  <c r="AK74" i="1"/>
  <c r="AK65" i="1"/>
  <c r="AK51" i="1"/>
  <c r="AK24" i="1"/>
  <c r="AI192" i="1" l="1"/>
  <c r="AI194" i="1" s="1"/>
  <c r="AD192" i="1"/>
  <c r="AD194" i="1" s="1"/>
  <c r="Z192" i="1"/>
  <c r="Z194" i="1" s="1"/>
  <c r="V192" i="1"/>
  <c r="V194" i="1" s="1"/>
  <c r="R192" i="1"/>
  <c r="R194" i="1" s="1"/>
  <c r="N192" i="1"/>
  <c r="N194" i="1" s="1"/>
  <c r="AH192" i="1"/>
  <c r="AH194" i="1" s="1"/>
  <c r="AK192" i="1"/>
  <c r="AK194" i="1" s="1"/>
  <c r="AE192" i="1"/>
  <c r="AE194" i="1" s="1"/>
  <c r="AA192" i="1"/>
  <c r="AA194" i="1" s="1"/>
  <c r="W192" i="1"/>
  <c r="W194" i="1" s="1"/>
  <c r="S192" i="1"/>
  <c r="S194" i="1" s="1"/>
  <c r="O192" i="1"/>
  <c r="O194" i="1" s="1"/>
  <c r="AK98" i="1"/>
  <c r="AK97" i="1"/>
  <c r="AF192" i="1"/>
  <c r="AF194" i="1" s="1"/>
  <c r="X192" i="1"/>
  <c r="X194" i="1" s="1"/>
  <c r="T192" i="1"/>
  <c r="T194" i="1" s="1"/>
  <c r="P192" i="1"/>
  <c r="P194" i="1" s="1"/>
  <c r="AL176" i="1"/>
  <c r="AB192" i="1"/>
  <c r="AB194" i="1" s="1"/>
  <c r="AC192" i="1"/>
  <c r="AC194" i="1" s="1"/>
  <c r="Y192" i="1"/>
  <c r="Y194" i="1" s="1"/>
  <c r="U192" i="1"/>
  <c r="U194" i="1" s="1"/>
  <c r="Q192" i="1"/>
  <c r="Q194" i="1" s="1"/>
  <c r="M192" i="1"/>
  <c r="M194" i="1" s="1"/>
  <c r="AL190" i="1"/>
  <c r="AJ194" i="1"/>
  <c r="AL156" i="1"/>
  <c r="AK26" i="1"/>
  <c r="AK27" i="1" s="1"/>
  <c r="AL24" i="1"/>
  <c r="AK52" i="1"/>
  <c r="AL12" i="1"/>
  <c r="AJ92" i="1"/>
  <c r="AJ86" i="1"/>
  <c r="AJ80" i="1"/>
  <c r="AI74" i="1"/>
  <c r="AJ74" i="1"/>
  <c r="AK41" i="1" l="1"/>
  <c r="AK45" i="1" s="1"/>
  <c r="AL97" i="1"/>
  <c r="AL98" i="1"/>
  <c r="AL192" i="1"/>
  <c r="AL194" i="1" s="1"/>
  <c r="AK29" i="1"/>
  <c r="AK32" i="1" s="1"/>
  <c r="AK33" i="1" s="1"/>
  <c r="AJ65" i="1"/>
  <c r="AJ51" i="1"/>
  <c r="AJ39" i="1"/>
  <c r="AJ24" i="1"/>
  <c r="AJ12" i="1"/>
  <c r="AJ52" i="1" l="1"/>
  <c r="AJ97" i="1"/>
  <c r="AJ98" i="1"/>
  <c r="AK30" i="1"/>
  <c r="AJ26" i="1"/>
  <c r="AJ27" i="1" s="1"/>
  <c r="AJ29" i="1" l="1"/>
  <c r="AJ32" i="1" s="1"/>
  <c r="AJ33" i="1" s="1"/>
  <c r="AJ41" i="1"/>
  <c r="AJ45" i="1" s="1"/>
  <c r="AJ30" i="1" l="1"/>
  <c r="AC92" i="1"/>
  <c r="AD92" i="1"/>
  <c r="AE92" i="1"/>
  <c r="AF92" i="1"/>
  <c r="AG92" i="1"/>
  <c r="AH92" i="1"/>
  <c r="AI92" i="1"/>
  <c r="AB86" i="1"/>
  <c r="AC86" i="1"/>
  <c r="AD86" i="1"/>
  <c r="AE86" i="1"/>
  <c r="AF86" i="1"/>
  <c r="AG86" i="1"/>
  <c r="AH86" i="1"/>
  <c r="AI86" i="1"/>
  <c r="AB80" i="1"/>
  <c r="AC80" i="1"/>
  <c r="AD80" i="1"/>
  <c r="AE80" i="1"/>
  <c r="AF80" i="1"/>
  <c r="AG80" i="1"/>
  <c r="AH80" i="1"/>
  <c r="AI80" i="1"/>
  <c r="AH74" i="1" l="1"/>
  <c r="AH65" i="1" l="1"/>
  <c r="AI65" i="1"/>
  <c r="AB63" i="1" l="1"/>
  <c r="AA65" i="1"/>
  <c r="X65" i="1"/>
  <c r="Y65" i="1"/>
  <c r="Z65" i="1"/>
  <c r="AC65" i="1"/>
  <c r="AD65" i="1"/>
  <c r="AE65" i="1"/>
  <c r="AF65" i="1"/>
  <c r="AG65" i="1"/>
  <c r="AH51" i="1"/>
  <c r="AI51" i="1"/>
  <c r="AH39" i="1"/>
  <c r="AI39" i="1"/>
  <c r="AH24" i="1"/>
  <c r="AI24" i="1"/>
  <c r="AH12" i="1"/>
  <c r="AI12" i="1"/>
  <c r="AI98" i="1" l="1"/>
  <c r="AI97" i="1"/>
  <c r="AH98" i="1"/>
  <c r="AH97" i="1"/>
  <c r="AB97" i="1"/>
  <c r="AB98" i="1"/>
  <c r="AH26" i="1"/>
  <c r="AH27" i="1" s="1"/>
  <c r="AL51" i="1"/>
  <c r="AL52" i="1" s="1"/>
  <c r="AH52" i="1"/>
  <c r="AL39" i="1"/>
  <c r="AI52" i="1"/>
  <c r="AI26" i="1"/>
  <c r="AG74" i="1"/>
  <c r="AF51" i="1"/>
  <c r="AF12" i="1"/>
  <c r="AH29" i="1" l="1"/>
  <c r="AH30" i="1" s="1"/>
  <c r="AL26" i="1"/>
  <c r="AL27" i="1" s="1"/>
  <c r="AH41" i="1"/>
  <c r="AH45" i="1" s="1"/>
  <c r="AI27" i="1"/>
  <c r="AI41" i="1"/>
  <c r="AI45" i="1" s="1"/>
  <c r="AI29" i="1"/>
  <c r="AG146" i="1"/>
  <c r="AG147" i="1"/>
  <c r="AG150" i="1"/>
  <c r="AG151" i="1"/>
  <c r="AG152" i="1"/>
  <c r="AG172" i="1"/>
  <c r="AG153" i="1"/>
  <c r="AG154" i="1"/>
  <c r="AG164" i="1"/>
  <c r="AG165" i="1"/>
  <c r="AG166" i="1"/>
  <c r="AG167" i="1"/>
  <c r="AG168" i="1"/>
  <c r="AG169" i="1"/>
  <c r="AG174" i="1"/>
  <c r="AG179" i="1"/>
  <c r="AG182" i="1"/>
  <c r="AG183" i="1"/>
  <c r="AG184" i="1"/>
  <c r="AG185" i="1"/>
  <c r="AG186" i="1"/>
  <c r="AG187" i="1"/>
  <c r="AG188" i="1"/>
  <c r="AG193" i="1"/>
  <c r="AG196" i="1"/>
  <c r="AH196" i="1"/>
  <c r="AG133" i="1"/>
  <c r="AG134" i="1"/>
  <c r="AG135" i="1"/>
  <c r="AG136" i="1"/>
  <c r="AG137" i="1"/>
  <c r="AG138" i="1"/>
  <c r="AG139" i="1"/>
  <c r="AG119" i="1"/>
  <c r="AG120" i="1"/>
  <c r="AG121" i="1"/>
  <c r="AG122" i="1"/>
  <c r="AG123" i="1"/>
  <c r="AG124" i="1"/>
  <c r="AG125" i="1"/>
  <c r="AG126" i="1"/>
  <c r="AG127" i="1"/>
  <c r="AG128" i="1"/>
  <c r="AG129" i="1"/>
  <c r="AG130" i="1"/>
  <c r="AG131" i="1"/>
  <c r="AG102" i="1"/>
  <c r="AG111" i="1"/>
  <c r="AG112" i="1"/>
  <c r="AG113" i="1"/>
  <c r="AG114" i="1"/>
  <c r="AG115" i="1"/>
  <c r="AE74" i="1"/>
  <c r="AF74" i="1"/>
  <c r="AH32" i="1" l="1"/>
  <c r="AL29" i="1"/>
  <c r="AL30" i="1" s="1"/>
  <c r="AG156" i="1"/>
  <c r="AG190" i="1"/>
  <c r="AH198" i="1"/>
  <c r="AI196" i="1"/>
  <c r="AJ196" i="1" s="1"/>
  <c r="AK198" i="1" s="1"/>
  <c r="AG176" i="1"/>
  <c r="AL45" i="1"/>
  <c r="AH33" i="1"/>
  <c r="AL41" i="1"/>
  <c r="AI30" i="1"/>
  <c r="AI32" i="1"/>
  <c r="AI33" i="1" s="1"/>
  <c r="AF39" i="1"/>
  <c r="AI198" i="1" l="1"/>
  <c r="AL32" i="1"/>
  <c r="AL33" i="1" s="1"/>
  <c r="AG192" i="1"/>
  <c r="AG194" i="1" s="1"/>
  <c r="AG39" i="1"/>
  <c r="AJ198" i="1" l="1"/>
  <c r="AC24" i="1"/>
  <c r="AD24" i="1"/>
  <c r="AE24" i="1"/>
  <c r="AF24" i="1"/>
  <c r="AC12" i="1"/>
  <c r="AD12" i="1"/>
  <c r="AE12" i="1"/>
  <c r="AG10" i="1"/>
  <c r="AE97" i="1" l="1"/>
  <c r="AE98" i="1"/>
  <c r="AD98" i="1"/>
  <c r="AD97" i="1"/>
  <c r="AC98" i="1"/>
  <c r="AC97" i="1"/>
  <c r="AF97" i="1"/>
  <c r="AF98" i="1"/>
  <c r="AL198" i="1"/>
  <c r="AF52" i="1"/>
  <c r="AF26" i="1"/>
  <c r="AG15" i="1"/>
  <c r="AG16" i="1"/>
  <c r="AG17" i="1"/>
  <c r="AG18" i="1"/>
  <c r="AG19" i="1"/>
  <c r="AG20" i="1"/>
  <c r="AG21" i="1"/>
  <c r="AG22" i="1"/>
  <c r="AG23" i="1"/>
  <c r="AG36" i="1"/>
  <c r="AG37" i="1"/>
  <c r="AG38" i="1"/>
  <c r="AG43" i="1"/>
  <c r="AG47" i="1"/>
  <c r="AG48" i="1"/>
  <c r="AG51" i="1"/>
  <c r="AG9" i="1"/>
  <c r="AG11" i="1"/>
  <c r="AT196" i="1" l="1"/>
  <c r="AT198" i="1" s="1"/>
  <c r="AS196" i="1"/>
  <c r="AS198" i="1" s="1"/>
  <c r="AU196" i="1"/>
  <c r="AU198" i="1" s="1"/>
  <c r="AG69" i="1"/>
  <c r="AP196" i="1"/>
  <c r="AP198" i="1" s="1"/>
  <c r="AM196" i="1"/>
  <c r="AM198" i="1" s="1"/>
  <c r="AQ196" i="1"/>
  <c r="AQ198" i="1" s="1"/>
  <c r="AN196" i="1"/>
  <c r="AO196" i="1"/>
  <c r="AO198" i="1" s="1"/>
  <c r="AG12" i="1"/>
  <c r="AG24" i="1"/>
  <c r="AF41" i="1"/>
  <c r="AF29" i="1"/>
  <c r="AF27" i="1"/>
  <c r="AG26" i="1"/>
  <c r="AZ196" i="1" l="1"/>
  <c r="AZ198" i="1" s="1"/>
  <c r="AY196" i="1"/>
  <c r="AY198" i="1" s="1"/>
  <c r="BB196" i="1"/>
  <c r="BB198" i="1" s="1"/>
  <c r="AX196" i="1"/>
  <c r="AX198" i="1" s="1"/>
  <c r="AG52" i="1"/>
  <c r="AN198" i="1"/>
  <c r="AG97" i="1"/>
  <c r="AG98" i="1"/>
  <c r="AG27" i="1"/>
  <c r="AF30" i="1"/>
  <c r="AF32" i="1"/>
  <c r="AF33" i="1" s="1"/>
  <c r="AG41" i="1"/>
  <c r="AF45" i="1"/>
  <c r="AG45" i="1" s="1"/>
  <c r="D29" i="1"/>
  <c r="D30" i="1" s="1"/>
  <c r="E29" i="1"/>
  <c r="E32" i="1" s="1"/>
  <c r="E33" i="1" s="1"/>
  <c r="F29" i="1"/>
  <c r="F32" i="1" s="1"/>
  <c r="F33" i="1" s="1"/>
  <c r="G29" i="1"/>
  <c r="G30" i="1" s="1"/>
  <c r="H29" i="1"/>
  <c r="H30" i="1" s="1"/>
  <c r="I29" i="1"/>
  <c r="I32" i="1" s="1"/>
  <c r="I33" i="1" s="1"/>
  <c r="J29" i="1"/>
  <c r="J32" i="1" s="1"/>
  <c r="J33" i="1" s="1"/>
  <c r="K29" i="1"/>
  <c r="K30" i="1" s="1"/>
  <c r="L29" i="1"/>
  <c r="L30" i="1" s="1"/>
  <c r="M29" i="1"/>
  <c r="M32" i="1" s="1"/>
  <c r="M33" i="1" s="1"/>
  <c r="N29" i="1"/>
  <c r="N32" i="1" s="1"/>
  <c r="N33" i="1" s="1"/>
  <c r="O29" i="1"/>
  <c r="O30" i="1" s="1"/>
  <c r="P29" i="1"/>
  <c r="P30" i="1" s="1"/>
  <c r="Q29" i="1"/>
  <c r="Q32" i="1" s="1"/>
  <c r="Q33" i="1" s="1"/>
  <c r="R29" i="1"/>
  <c r="R32" i="1" s="1"/>
  <c r="R33" i="1" s="1"/>
  <c r="S29" i="1"/>
  <c r="S30" i="1" s="1"/>
  <c r="T29" i="1"/>
  <c r="T30" i="1" s="1"/>
  <c r="U29" i="1"/>
  <c r="U32" i="1" s="1"/>
  <c r="U33" i="1" s="1"/>
  <c r="V29" i="1"/>
  <c r="V32" i="1" s="1"/>
  <c r="V33" i="1" s="1"/>
  <c r="W29" i="1"/>
  <c r="W30" i="1" s="1"/>
  <c r="X29" i="1"/>
  <c r="X30" i="1" s="1"/>
  <c r="Y29" i="1"/>
  <c r="Y32" i="1" s="1"/>
  <c r="Y33" i="1" s="1"/>
  <c r="Z29" i="1"/>
  <c r="Z32" i="1" s="1"/>
  <c r="Z33" i="1" s="1"/>
  <c r="AA29" i="1"/>
  <c r="AA30" i="1" s="1"/>
  <c r="AB29" i="1"/>
  <c r="AB30" i="1" s="1"/>
  <c r="AC29" i="1"/>
  <c r="AG29" i="1" s="1"/>
  <c r="AG30" i="1" l="1"/>
  <c r="AC32" i="1"/>
  <c r="X32" i="1"/>
  <c r="X33" i="1" s="1"/>
  <c r="P32" i="1"/>
  <c r="P33" i="1" s="1"/>
  <c r="AA32" i="1"/>
  <c r="AA33" i="1" s="1"/>
  <c r="G32" i="1"/>
  <c r="G33" i="1" s="1"/>
  <c r="O32" i="1"/>
  <c r="O33" i="1" s="1"/>
  <c r="W32" i="1"/>
  <c r="W33" i="1" s="1"/>
  <c r="K32" i="1"/>
  <c r="K33" i="1" s="1"/>
  <c r="S32" i="1"/>
  <c r="S33" i="1" s="1"/>
  <c r="H32" i="1"/>
  <c r="H33" i="1" s="1"/>
  <c r="AB32" i="1"/>
  <c r="AB33" i="1" s="1"/>
  <c r="T32" i="1"/>
  <c r="T33" i="1" s="1"/>
  <c r="L32" i="1"/>
  <c r="L33" i="1" s="1"/>
  <c r="D32" i="1"/>
  <c r="D33" i="1" s="1"/>
  <c r="Z30" i="1"/>
  <c r="V30" i="1"/>
  <c r="R30" i="1"/>
  <c r="N30" i="1"/>
  <c r="J30" i="1"/>
  <c r="F30" i="1"/>
  <c r="AC30" i="1"/>
  <c r="Y30" i="1"/>
  <c r="U30" i="1"/>
  <c r="Q30" i="1"/>
  <c r="M30" i="1"/>
  <c r="I30" i="1"/>
  <c r="E30" i="1"/>
  <c r="AB91" i="1"/>
  <c r="AB90" i="1"/>
  <c r="AB67" i="1"/>
  <c r="AB66" i="1"/>
  <c r="AB64" i="1"/>
  <c r="AB65" i="1" s="1"/>
  <c r="Q63" i="1"/>
  <c r="Q64" i="1"/>
  <c r="Q68" i="1" s="1"/>
  <c r="N65" i="1"/>
  <c r="O65" i="1"/>
  <c r="P65" i="1"/>
  <c r="R65" i="1"/>
  <c r="S65" i="1"/>
  <c r="T65" i="1"/>
  <c r="U65" i="1"/>
  <c r="V65" i="1"/>
  <c r="W65" i="1"/>
  <c r="Q66" i="1"/>
  <c r="R67" i="1"/>
  <c r="D68" i="1"/>
  <c r="E68" i="1"/>
  <c r="F68" i="1"/>
  <c r="G68" i="1"/>
  <c r="H68" i="1"/>
  <c r="I68" i="1"/>
  <c r="J68" i="1"/>
  <c r="K68" i="1"/>
  <c r="L68" i="1"/>
  <c r="M68" i="1"/>
  <c r="N68" i="1"/>
  <c r="O68" i="1"/>
  <c r="P68" i="1"/>
  <c r="R68" i="1"/>
  <c r="S68" i="1"/>
  <c r="T68" i="1"/>
  <c r="U68" i="1"/>
  <c r="V68" i="1"/>
  <c r="W68" i="1"/>
  <c r="X68" i="1"/>
  <c r="D69" i="1"/>
  <c r="E69" i="1"/>
  <c r="F69" i="1"/>
  <c r="G69" i="1"/>
  <c r="H69" i="1"/>
  <c r="I69" i="1"/>
  <c r="J69" i="1"/>
  <c r="K69" i="1"/>
  <c r="L69" i="1"/>
  <c r="M69" i="1"/>
  <c r="N69" i="1"/>
  <c r="O69" i="1"/>
  <c r="P69" i="1"/>
  <c r="R69" i="1"/>
  <c r="S69" i="1"/>
  <c r="T69" i="1"/>
  <c r="U69" i="1"/>
  <c r="V69" i="1"/>
  <c r="W69" i="1"/>
  <c r="X69" i="1"/>
  <c r="M72" i="1"/>
  <c r="M73" i="1"/>
  <c r="I74" i="1"/>
  <c r="J74" i="1"/>
  <c r="K74" i="1"/>
  <c r="L74" i="1"/>
  <c r="N74" i="1"/>
  <c r="O74" i="1"/>
  <c r="P74" i="1"/>
  <c r="Q74" i="1"/>
  <c r="R74" i="1"/>
  <c r="S74" i="1"/>
  <c r="T74" i="1"/>
  <c r="U74" i="1"/>
  <c r="V74" i="1"/>
  <c r="W74" i="1"/>
  <c r="X74" i="1"/>
  <c r="M78" i="1"/>
  <c r="M79" i="1"/>
  <c r="I80" i="1"/>
  <c r="J80" i="1"/>
  <c r="K80" i="1"/>
  <c r="L80" i="1"/>
  <c r="N80" i="1"/>
  <c r="O80" i="1"/>
  <c r="P80" i="1"/>
  <c r="Q80" i="1"/>
  <c r="R80" i="1"/>
  <c r="S80" i="1"/>
  <c r="T80" i="1"/>
  <c r="U80" i="1"/>
  <c r="V80" i="1"/>
  <c r="W80" i="1"/>
  <c r="X80" i="1"/>
  <c r="M84" i="1"/>
  <c r="M85" i="1"/>
  <c r="I86" i="1"/>
  <c r="J86" i="1"/>
  <c r="K86" i="1"/>
  <c r="L86" i="1"/>
  <c r="N86" i="1"/>
  <c r="O86" i="1"/>
  <c r="P86" i="1"/>
  <c r="Q86" i="1"/>
  <c r="R86" i="1"/>
  <c r="S86" i="1"/>
  <c r="T86" i="1"/>
  <c r="U86" i="1"/>
  <c r="V86" i="1"/>
  <c r="W86" i="1"/>
  <c r="X86" i="1"/>
  <c r="N92" i="1"/>
  <c r="O92" i="1"/>
  <c r="P92" i="1"/>
  <c r="Q92" i="1"/>
  <c r="R92" i="1"/>
  <c r="S92" i="1"/>
  <c r="T92" i="1"/>
  <c r="V92" i="1"/>
  <c r="W92" i="1"/>
  <c r="X92" i="1"/>
  <c r="AB92" i="1" s="1"/>
  <c r="D94" i="1"/>
  <c r="E94" i="1"/>
  <c r="F94" i="1"/>
  <c r="G94" i="1"/>
  <c r="H94" i="1"/>
  <c r="I94" i="1"/>
  <c r="J94" i="1"/>
  <c r="K94" i="1"/>
  <c r="L94" i="1"/>
  <c r="M94" i="1"/>
  <c r="N94" i="1"/>
  <c r="O94" i="1"/>
  <c r="P94" i="1"/>
  <c r="Q94" i="1"/>
  <c r="R94" i="1"/>
  <c r="S94" i="1"/>
  <c r="T94" i="1"/>
  <c r="U94" i="1"/>
  <c r="V94" i="1"/>
  <c r="W94" i="1"/>
  <c r="X94" i="1"/>
  <c r="D95" i="1"/>
  <c r="E95" i="1"/>
  <c r="F95" i="1"/>
  <c r="G95" i="1"/>
  <c r="H95" i="1"/>
  <c r="I95" i="1"/>
  <c r="J95" i="1"/>
  <c r="K95" i="1"/>
  <c r="L95" i="1"/>
  <c r="M95" i="1"/>
  <c r="N95" i="1"/>
  <c r="O95" i="1"/>
  <c r="P95" i="1"/>
  <c r="Q95" i="1"/>
  <c r="R95" i="1"/>
  <c r="S95" i="1"/>
  <c r="T95" i="1"/>
  <c r="U95" i="1"/>
  <c r="V95" i="1"/>
  <c r="W95" i="1"/>
  <c r="X95" i="1"/>
  <c r="Y143" i="1"/>
  <c r="Q69" i="1" l="1"/>
  <c r="Q98" i="1"/>
  <c r="Q97" i="1"/>
  <c r="AC33" i="1"/>
  <c r="AG32" i="1"/>
  <c r="M80" i="1"/>
  <c r="M74" i="1"/>
  <c r="M86" i="1"/>
  <c r="Q65" i="1"/>
  <c r="AL116" i="1"/>
  <c r="AK102" i="1"/>
  <c r="AK118" i="1" s="1"/>
  <c r="AL118" i="1" s="1"/>
  <c r="AK115" i="1"/>
  <c r="AL115" i="1" s="1"/>
  <c r="AG33" i="1" l="1"/>
  <c r="AL102" i="1"/>
</calcChain>
</file>

<file path=xl/sharedStrings.xml><?xml version="1.0" encoding="utf-8"?>
<sst xmlns="http://schemas.openxmlformats.org/spreadsheetml/2006/main" count="479" uniqueCount="190">
  <si>
    <t>PROFIT AND LOSS</t>
  </si>
  <si>
    <t>Item</t>
  </si>
  <si>
    <t>Unit</t>
  </si>
  <si>
    <t>1Q11</t>
  </si>
  <si>
    <t>2Q11</t>
  </si>
  <si>
    <t>3Q11</t>
  </si>
  <si>
    <t>4Q11</t>
  </si>
  <si>
    <t>2011</t>
  </si>
  <si>
    <t>1Q12</t>
  </si>
  <si>
    <t>2Q12</t>
  </si>
  <si>
    <t>3Q12</t>
  </si>
  <si>
    <t>4Q12</t>
  </si>
  <si>
    <t>2012</t>
  </si>
  <si>
    <t>1Q13</t>
  </si>
  <si>
    <t>2Q13</t>
  </si>
  <si>
    <t>3Q13</t>
  </si>
  <si>
    <t>4Q13</t>
  </si>
  <si>
    <t>1Q14</t>
  </si>
  <si>
    <t>2Q14</t>
  </si>
  <si>
    <t>3Q14</t>
  </si>
  <si>
    <t>4Q14</t>
  </si>
  <si>
    <t>1Q15</t>
  </si>
  <si>
    <t>2Q15</t>
  </si>
  <si>
    <t>3Q15</t>
  </si>
  <si>
    <t>4Q15</t>
  </si>
  <si>
    <t>REVENUES</t>
  </si>
  <si>
    <t>Net Passenger Revenue</t>
  </si>
  <si>
    <t>US$ 000</t>
  </si>
  <si>
    <t>Net Cargo Revenue</t>
  </si>
  <si>
    <t>Other</t>
  </si>
  <si>
    <t>TOTAL OPERATING REVENUES</t>
  </si>
  <si>
    <t/>
  </si>
  <si>
    <t>EXPENSES</t>
  </si>
  <si>
    <t>Wages and Benefits</t>
  </si>
  <si>
    <t>Aircraft fuel</t>
  </si>
  <si>
    <t>Commissions to agents</t>
  </si>
  <si>
    <t>Depreciation and Amortization</t>
  </si>
  <si>
    <t>Other Rental and Landing Fees</t>
  </si>
  <si>
    <t>Passenger Services</t>
  </si>
  <si>
    <t>Aircraft Rentals</t>
  </si>
  <si>
    <t>Aircraft maintenance</t>
  </si>
  <si>
    <t>Other Operating Expenses</t>
  </si>
  <si>
    <t>TOTAL OPERATING EXPENSES</t>
  </si>
  <si>
    <t>OPERATING INCOME (LOSS)</t>
  </si>
  <si>
    <t>Operating Margin</t>
  </si>
  <si>
    <t>%</t>
  </si>
  <si>
    <t>OTHER INCOME ( EXPENSE )</t>
  </si>
  <si>
    <t>Interest Income</t>
  </si>
  <si>
    <t>Interest Expense</t>
  </si>
  <si>
    <t>Others Income/(Expense)</t>
  </si>
  <si>
    <t xml:space="preserve">TOTAL </t>
  </si>
  <si>
    <t>PROFIT BEFORE TAX AND MINORITY INTEREST</t>
  </si>
  <si>
    <t>Income Tax Expense</t>
  </si>
  <si>
    <t>PROFIT BEFORE MINORITY INTEREST</t>
  </si>
  <si>
    <t>Attributable  to:</t>
  </si>
  <si>
    <t>Shareholders</t>
  </si>
  <si>
    <t>Minority Interest</t>
  </si>
  <si>
    <t>PROFIT FOR THE YEAR</t>
  </si>
  <si>
    <t>Net Margin</t>
  </si>
  <si>
    <t xml:space="preserve">Note:  As announced August 21, 2013, LATAM has identified certain errors in the TAM historical financial statements which occurred in 2012 and prior periods.  The 2012 quarterly consolidated pro forma income statements above have been retroactively revised to correct these errors and to reflect other nominal adjustments, including the final purchase price allocation relating to the merger with TAM.  No adjustment has been made to the 2011 consolidated quarterly pro forma income statements, pending a final determination of the magnitude of the errors in 2011.  </t>
  </si>
  <si>
    <t xml:space="preserve"> No adjustment has been made to the 2011 consolidated quarterly pro forma income statements, pending a final determination of the magnitude of the errors in 2011.  </t>
  </si>
  <si>
    <t>OPERATING STATISTICS</t>
  </si>
  <si>
    <t>Passenger</t>
  </si>
  <si>
    <t>ASKs</t>
  </si>
  <si>
    <t>millions</t>
  </si>
  <si>
    <t xml:space="preserve">RPKs  </t>
  </si>
  <si>
    <t>Load Factor (based on ASKs)</t>
  </si>
  <si>
    <t xml:space="preserve">Passenger Transported </t>
  </si>
  <si>
    <t>thousands</t>
  </si>
  <si>
    <t>Fuel Gallons Consumed</t>
  </si>
  <si>
    <t xml:space="preserve">Yield based on RPKs </t>
  </si>
  <si>
    <t>US$ cents</t>
  </si>
  <si>
    <t>Revenues per ASK</t>
  </si>
  <si>
    <t xml:space="preserve">International </t>
  </si>
  <si>
    <t>Domestic Brazil</t>
  </si>
  <si>
    <t>SSC</t>
  </si>
  <si>
    <t>Cargo</t>
  </si>
  <si>
    <t>ATKs</t>
  </si>
  <si>
    <t>RTKs</t>
  </si>
  <si>
    <t xml:space="preserve">Load Factor (based on ATKs) </t>
  </si>
  <si>
    <t xml:space="preserve">Tons Transported </t>
  </si>
  <si>
    <t xml:space="preserve">Yield based on RTKs </t>
  </si>
  <si>
    <t>Revenues per ATK</t>
  </si>
  <si>
    <t>BALANCE SHEET</t>
  </si>
  <si>
    <t>Assets:</t>
  </si>
  <si>
    <t>Cash, and cash equivalents</t>
  </si>
  <si>
    <t>Other financial assets</t>
  </si>
  <si>
    <t>Other non-financial assets</t>
  </si>
  <si>
    <t>Trade and other accounts receivable</t>
  </si>
  <si>
    <t>Accounts receivable from related entities</t>
  </si>
  <si>
    <t>Inventories</t>
  </si>
  <si>
    <t>Tax assets</t>
  </si>
  <si>
    <t>Non- current assets and disposal groups held for sale</t>
  </si>
  <si>
    <t xml:space="preserve">Total current assets </t>
  </si>
  <si>
    <t xml:space="preserve">Property and equipment </t>
  </si>
  <si>
    <t>Goodwill</t>
  </si>
  <si>
    <t>Intangible assets other than goodwill</t>
  </si>
  <si>
    <t xml:space="preserve">Other non- current assets </t>
  </si>
  <si>
    <t xml:space="preserve">Total non- current assets </t>
  </si>
  <si>
    <t>Liabilities and shareholders' equity:</t>
  </si>
  <si>
    <t>Other financial liabilities</t>
  </si>
  <si>
    <t>Trade and other accounts payables</t>
  </si>
  <si>
    <t>Tax liabilities</t>
  </si>
  <si>
    <t>Other non-financial liabilities</t>
  </si>
  <si>
    <t xml:space="preserve">Total current liabilities </t>
  </si>
  <si>
    <t>Accounts payable</t>
  </si>
  <si>
    <t>Other provisions</t>
  </si>
  <si>
    <t>Deferred tax liabilities</t>
  </si>
  <si>
    <t>Employee benefits</t>
  </si>
  <si>
    <t>Total non-current liabilities</t>
  </si>
  <si>
    <t>Total liabilities</t>
  </si>
  <si>
    <t>Share capital</t>
  </si>
  <si>
    <t>Retained earnings</t>
  </si>
  <si>
    <t>Treasury Shares</t>
  </si>
  <si>
    <t>Other reserves</t>
  </si>
  <si>
    <t>Equity attributable to the parent company’s equity holders</t>
  </si>
  <si>
    <t xml:space="preserve">Minority interest </t>
  </si>
  <si>
    <t>Total net equity</t>
  </si>
  <si>
    <t>CASH FLOW</t>
  </si>
  <si>
    <t>Cash flow from operating activities</t>
  </si>
  <si>
    <t>Cash collections from operating activities</t>
  </si>
  <si>
    <t>Proceeds from sales of goods and services</t>
  </si>
  <si>
    <t>Other cash receipts from operating activities</t>
  </si>
  <si>
    <t>Payments for operating activities</t>
  </si>
  <si>
    <t>Payments to suppliers for goods and services</t>
  </si>
  <si>
    <t>Payments to and on behalf of employees</t>
  </si>
  <si>
    <t>Other payments for operating activities</t>
  </si>
  <si>
    <t>Interest Received</t>
  </si>
  <si>
    <t>Income Taxes refunded (paid)</t>
  </si>
  <si>
    <t>Other cash inflows (outflows)</t>
  </si>
  <si>
    <t>Net cash flows from operating activities</t>
  </si>
  <si>
    <t>Cash flow used in investing activities</t>
  </si>
  <si>
    <t>Cash flows utilized to obtain control of subsidiaries or other entities</t>
  </si>
  <si>
    <t>-</t>
  </si>
  <si>
    <t>Cash flow used for acquisition of non controlling shares</t>
  </si>
  <si>
    <t>Other cash receipts from  sales of equity or debt instruments of other entities</t>
  </si>
  <si>
    <t>Other payments to acquire equity or debt instruments of other entities</t>
  </si>
  <si>
    <t>Amounts raised from sale of property, plant and equipment</t>
  </si>
  <si>
    <t>Purchases of property, plant and equipment</t>
  </si>
  <si>
    <t>Amounts raised from sale of intangible assets</t>
  </si>
  <si>
    <t>Purchases of intangible assets</t>
  </si>
  <si>
    <t>Payment from other long-term assets</t>
  </si>
  <si>
    <t>Dividends received</t>
  </si>
  <si>
    <t>Net cash flows used in investing activities</t>
  </si>
  <si>
    <t>Cash flow from (used in) financing activities</t>
  </si>
  <si>
    <t>Amounts raised from issuance of shares</t>
  </si>
  <si>
    <t>Amounts raised from long-term loans</t>
  </si>
  <si>
    <t>Amounts raised from short-term loans</t>
  </si>
  <si>
    <t>Loans repayment</t>
  </si>
  <si>
    <t>Payments of finance lease liabilities</t>
  </si>
  <si>
    <t>Dividends paid</t>
  </si>
  <si>
    <t>Interest paid</t>
  </si>
  <si>
    <t>Net cash flows from (used in) financing activities</t>
  </si>
  <si>
    <t xml:space="preserve">Net increase (decrease) in cash and cash equivalents before effect of exchange rate changes </t>
  </si>
  <si>
    <t>Effects of variations in the exchange rate on cash and equivalents</t>
  </si>
  <si>
    <t>Net increase (decrease) in cash and cash equivalents</t>
  </si>
  <si>
    <t>CASH AND CASH EQUIVALENTS AT BEGINNING OF PERIOD</t>
  </si>
  <si>
    <t>CASH AND CASH EQUIVALENTS AT END OF PERIOD</t>
  </si>
  <si>
    <t>1Q16</t>
  </si>
  <si>
    <t>EBITDA</t>
  </si>
  <si>
    <t>EBITDA Margin</t>
  </si>
  <si>
    <t>EBITDAR</t>
  </si>
  <si>
    <t>EBITDAR Margin</t>
  </si>
  <si>
    <t>2Q16</t>
  </si>
  <si>
    <t>3Q16</t>
  </si>
  <si>
    <t>Payments to acquire or redeem shares of the entity</t>
  </si>
  <si>
    <t>4Q16</t>
  </si>
  <si>
    <t>1Q17</t>
  </si>
  <si>
    <t>The 2012 quarterly consolidated pro forma income statements above have been retroactively revised to correct these errors and to reflect other nominal adjustments, including the final purchase price allocation relating to the combination with TAM. </t>
  </si>
  <si>
    <t>2Q17</t>
  </si>
  <si>
    <t>Cash flows arising from losing control of subsidiaries or other businesses</t>
  </si>
  <si>
    <t>3Q17</t>
  </si>
  <si>
    <t>4Q17</t>
  </si>
  <si>
    <t>Cost per ASK</t>
  </si>
  <si>
    <t>Cost per ASK ex-fuel</t>
  </si>
  <si>
    <t>1Q18</t>
  </si>
  <si>
    <t>2Q18</t>
  </si>
  <si>
    <t>3Q18</t>
  </si>
  <si>
    <t>4Q18</t>
  </si>
  <si>
    <t>Cash flows used in the purchase of non-controlling interest</t>
  </si>
  <si>
    <t>1Q19</t>
  </si>
  <si>
    <t>IFRS 16 ACCOUNTING STANDARD (NON-AUDITED)</t>
  </si>
  <si>
    <t>2Q19</t>
  </si>
  <si>
    <t>Cash flows used to gain control of subsidiaries or other businesses</t>
  </si>
  <si>
    <t>Cash advances and loans granted to third parties</t>
  </si>
  <si>
    <t>3Q19</t>
  </si>
  <si>
    <t>4Q19</t>
  </si>
  <si>
    <t>1Q20</t>
  </si>
  <si>
    <t>2Q20</t>
  </si>
  <si>
    <t>Payments for changes in ownership interests in subsidiaries that do not result in loss of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</si>
</sst>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5" formatCode="&quot;$&quot;\ #,##0;\-&quot;$&quot;\ #,##0"/>
    <numFmt numFmtId="41" formatCode="_-* #,##0_-;\-* #,##0_-;_-* &quot;-&quot;_-;_-@_-"/>
    <numFmt numFmtId="44" formatCode="_-&quot;$&quot;\ * #,##0.00_-;\-&quot;$&quot;\ * #,##0.00_-;_-&quot;$&quot;\ * &quot;-&quot;??_-;_-@_-"/>
    <numFmt numFmtId="43" formatCode="_-* #,##0.00_-;\-* #,##0.00_-;_-* &quot;-&quot;??_-;_-@_-"/>
    <numFmt numFmtId="164" formatCode="_ * #,##0_ ;_ * \-#,##0_ ;_ * &quot;-&quot;_ ;_ @_ "/>
    <numFmt numFmtId="165" formatCode="#,##0.000_ ;[Red]\-#,##0.000\ "/>
    <numFmt numFmtId="166" formatCode="0.0%"/>
    <numFmt numFmtId="167" formatCode="0.0"/>
    <numFmt numFmtId="168" formatCode="#,##0.0"/>
    <numFmt numFmtId="169" formatCode="General_)"/>
    <numFmt numFmtId="170" formatCode="_(* #,##0.00_);_(* \(#,##0.00\);_(* &quot;-&quot;??_);_(@_)"/>
    <numFmt numFmtId="171" formatCode="#,##0_ ;[Red]\-#,##0\ "/>
    <numFmt numFmtId="172" formatCode="#,##0;[Red]\(#,##0\)"/>
    <numFmt numFmtId="173" formatCode="[$-409]mmm\-yy;@"/>
    <numFmt numFmtId="174" formatCode="#,##0.00_ ;[Red]\-#,##0.00;\-"/>
    <numFmt numFmtId="175" formatCode="\£\ #,##0_);[Red]\(\£\ #,##0\)"/>
    <numFmt numFmtId="176" formatCode="\¥\ #,##0_);[Red]\(\¥\ #,##0\)"/>
    <numFmt numFmtId="177" formatCode="[$-409]mmm/yy;@"/>
    <numFmt numFmtId="178" formatCode="_-[$€-2]\ * #,##0.00_-;\-[$€-2]\ * #,##0.00_-;_-[$€-2]\ * &quot;-&quot;??_-"/>
    <numFmt numFmtId="179" formatCode="\•\ \ @"/>
    <numFmt numFmtId="180" formatCode="[$$-409]#,##0.0"/>
    <numFmt numFmtId="181" formatCode="_(&quot;$&quot;* #,##0.00_);_(&quot;$&quot;* \(#,##0.00\);_(&quot;$&quot;* &quot;-&quot;??_);_(@_)"/>
    <numFmt numFmtId="182" formatCode="_-&quot;$&quot;* #,##0_-;\-&quot;$&quot;* #,##0_-;_-&quot;$&quot;* &quot;-&quot;_-;_-@_-"/>
    <numFmt numFmtId="183" formatCode="_-&quot;$&quot;* #,##0.00_-;\-&quot;$&quot;* #,##0.00_-;_-&quot;$&quot;* &quot;-&quot;??_-;_-@_-"/>
    <numFmt numFmtId="184" formatCode="&quot;S/&quot;#,##0;&quot;S/&quot;\-#,##0"/>
    <numFmt numFmtId="185" formatCode="&quot;$&quot;#,##0_);\(&quot;$&quot;#,##0\)"/>
    <numFmt numFmtId="186" formatCode="\ \ _•\–\ \ \ \ @"/>
    <numFmt numFmtId="187" formatCode="mmmm\ d\,\ yyyy"/>
    <numFmt numFmtId="188" formatCode="_([$€]* #,##0.00_);_([$€]* \(#,##0.00\);_([$€]* &quot;-&quot;??_);_(@_)"/>
    <numFmt numFmtId="189" formatCode="_(* #,##0_);_(* \(#,##0\);_(* &quot;-&quot;_);_(@_)"/>
    <numFmt numFmtId="190" formatCode="_(* #,##0_);_(* \(#,##0\);_(* &quot;-&quot;??_);_(@_)"/>
    <numFmt numFmtId="191" formatCode="_-* #,##0.00\ _€_-;\-* #,##0.00\ _€_-;_-* &quot;-&quot;??\ _€_-;_-@_-"/>
    <numFmt numFmtId="192" formatCode="#,##0;\(#,##0\);\ \-\ "/>
  </numFmts>
  <fonts count="62">
    <font>
      <sz val="11"/>
      <color theme="1"/>
      <name val="Calibri"/>
      <family val="2"/>
      <scheme val="minor"/>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name val="Helv"/>
    </font>
    <font>
      <sz val="10"/>
      <name val="Arial"/>
      <family val="2"/>
    </font>
    <font>
      <sz val="9"/>
      <name val="Verdana"/>
      <family val="2"/>
    </font>
    <font>
      <sz val="9"/>
      <color indexed="62"/>
      <name val="Verdana"/>
      <family val="2"/>
    </font>
    <font>
      <sz val="10"/>
      <name val="BERNHARD"/>
    </font>
    <font>
      <sz val="1"/>
      <color indexed="8"/>
      <name val="Courier"/>
      <family val="3"/>
    </font>
    <font>
      <b/>
      <sz val="1"/>
      <color indexed="8"/>
      <name val="Courier"/>
      <family val="3"/>
    </font>
    <font>
      <sz val="11"/>
      <color indexed="8"/>
      <name val="Calibri"/>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2"/>
      <name val="Times New Roman"/>
      <family val="1"/>
    </font>
    <font>
      <sz val="11"/>
      <color indexed="9"/>
      <name val="Czcionka tekstu podstawowego"/>
      <family val="2"/>
      <charset val="238"/>
    </font>
    <font>
      <b/>
      <sz val="12"/>
      <name val="Times New Roman"/>
      <family val="1"/>
    </font>
    <font>
      <b/>
      <sz val="10"/>
      <color indexed="8"/>
      <name val="Times New Roman"/>
      <family val="1"/>
    </font>
    <font>
      <b/>
      <sz val="11"/>
      <color indexed="17"/>
      <name val="Calibri"/>
      <family val="2"/>
    </font>
    <font>
      <sz val="10"/>
      <color indexed="8"/>
      <name val="MS Sans Serif"/>
      <family val="2"/>
    </font>
    <font>
      <b/>
      <sz val="8"/>
      <name val="Helv"/>
    </font>
    <font>
      <sz val="10"/>
      <name val="MS Sans"/>
    </font>
    <font>
      <b/>
      <sz val="11"/>
      <color indexed="62"/>
      <name val="Calibri"/>
      <family val="2"/>
    </font>
    <font>
      <sz val="11"/>
      <color indexed="48"/>
      <name val="Calibri"/>
      <family val="2"/>
    </font>
    <font>
      <sz val="10"/>
      <color indexed="8"/>
      <name val="Arial"/>
      <family val="2"/>
    </font>
    <font>
      <b/>
      <sz val="14"/>
      <name val="Arial"/>
      <family val="2"/>
    </font>
    <font>
      <b/>
      <sz val="12"/>
      <name val="Arial"/>
      <family val="2"/>
    </font>
    <font>
      <sz val="11"/>
      <color indexed="37"/>
      <name val="Calibri"/>
      <family val="2"/>
    </font>
    <font>
      <sz val="10"/>
      <color indexed="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b/>
      <sz val="10"/>
      <name val="Calibri"/>
      <family val="2"/>
      <scheme val="minor"/>
    </font>
    <font>
      <sz val="10"/>
      <name val="Calibri"/>
      <family val="2"/>
      <scheme val="minor"/>
    </font>
    <font>
      <b/>
      <sz val="8"/>
      <color rgb="FFC00000"/>
      <name val="Arial"/>
      <family val="2"/>
    </font>
    <font>
      <b/>
      <sz val="10"/>
      <color theme="0"/>
      <name val="Calibri"/>
      <family val="2"/>
      <scheme val="minor"/>
    </font>
    <font>
      <b/>
      <i/>
      <sz val="10"/>
      <name val="Calibri"/>
      <family val="2"/>
      <scheme val="minor"/>
    </font>
    <font>
      <i/>
      <sz val="10"/>
      <name val="Calibri"/>
      <family val="2"/>
      <scheme val="minor"/>
    </font>
    <font>
      <sz val="10"/>
      <color theme="1"/>
      <name val="Calibri"/>
      <family val="2"/>
      <scheme val="minor"/>
    </font>
    <font>
      <sz val="9"/>
      <name val="Arial"/>
      <family val="2"/>
    </font>
    <font>
      <sz val="9"/>
      <color theme="1"/>
      <name val="Verdana"/>
      <family val="2"/>
    </font>
  </fonts>
  <fills count="8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1"/>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solid">
        <fgColor indexed="55"/>
      </patternFill>
    </fill>
    <fill>
      <patternFill patternType="solid">
        <fgColor indexed="18"/>
        <bgColor indexed="18"/>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54"/>
      </patternFill>
    </fill>
    <fill>
      <patternFill patternType="solid">
        <fgColor indexed="53"/>
        <bgColor indexed="53"/>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theme="0"/>
        <bgColor indexed="64"/>
      </patternFill>
    </fill>
    <fill>
      <patternFill patternType="solid">
        <fgColor theme="3"/>
        <bgColor indexed="64"/>
      </patternFill>
    </fill>
    <fill>
      <patternFill patternType="solid">
        <fgColor rgb="FFC00000"/>
        <bgColor indexed="64"/>
      </patternFill>
    </fill>
    <fill>
      <patternFill patternType="solid">
        <fgColor theme="4" tint="0.79998168889431442"/>
        <bgColor indexed="64"/>
      </patternFill>
    </fill>
  </fills>
  <borders count="18">
    <border>
      <left/>
      <right/>
      <top/>
      <bottom/>
      <diagonal/>
    </border>
    <border>
      <left/>
      <right/>
      <top/>
      <bottom style="hair">
        <color indexed="22"/>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style="thin">
        <color theme="0"/>
      </right>
      <top/>
      <bottom/>
      <diagonal/>
    </border>
    <border>
      <left style="thin">
        <color theme="0"/>
      </left>
      <right style="thin">
        <color theme="0"/>
      </right>
      <top style="thin">
        <color theme="0"/>
      </top>
      <bottom style="thin">
        <color theme="0"/>
      </bottom>
      <diagonal/>
    </border>
  </borders>
  <cellStyleXfs count="8489">
    <xf numFmtId="0" fontId="0" fillId="0" borderId="0"/>
    <xf numFmtId="0" fontId="15" fillId="0" borderId="0"/>
    <xf numFmtId="0" fontId="15" fillId="0" borderId="0">
      <alignment vertical="center"/>
    </xf>
    <xf numFmtId="0" fontId="15" fillId="0" borderId="0">
      <alignment vertical="center"/>
    </xf>
    <xf numFmtId="0" fontId="15" fillId="0" borderId="0"/>
    <xf numFmtId="0" fontId="15" fillId="2" borderId="0"/>
    <xf numFmtId="0" fontId="15" fillId="2" borderId="0"/>
    <xf numFmtId="173" fontId="43"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2" fillId="2" borderId="0"/>
    <xf numFmtId="173" fontId="22" fillId="2" borderId="0"/>
    <xf numFmtId="173" fontId="22" fillId="2" borderId="0"/>
    <xf numFmtId="173" fontId="43" fillId="2" borderId="0"/>
    <xf numFmtId="173" fontId="22" fillId="2" borderId="0"/>
    <xf numFmtId="0" fontId="22" fillId="2" borderId="0"/>
    <xf numFmtId="0" fontId="23" fillId="2" borderId="0"/>
    <xf numFmtId="173" fontId="23" fillId="2" borderId="0"/>
    <xf numFmtId="173" fontId="23" fillId="2" borderId="0"/>
    <xf numFmtId="173" fontId="43" fillId="2" borderId="0"/>
    <xf numFmtId="173" fontId="23" fillId="2" borderId="0"/>
    <xf numFmtId="0" fontId="23" fillId="2" borderId="0"/>
    <xf numFmtId="0" fontId="24" fillId="2" borderId="0"/>
    <xf numFmtId="173" fontId="24" fillId="2" borderId="0"/>
    <xf numFmtId="173" fontId="24" fillId="2" borderId="0"/>
    <xf numFmtId="173" fontId="43" fillId="2" borderId="0"/>
    <xf numFmtId="173"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5" fillId="2" borderId="0"/>
    <xf numFmtId="173" fontId="25" fillId="2" borderId="0"/>
    <xf numFmtId="173" fontId="25" fillId="2" borderId="0"/>
    <xf numFmtId="173" fontId="43" fillId="2" borderId="0"/>
    <xf numFmtId="173" fontId="25" fillId="2" borderId="0"/>
    <xf numFmtId="0" fontId="25" fillId="2" borderId="0"/>
    <xf numFmtId="0" fontId="26" fillId="2" borderId="0"/>
    <xf numFmtId="173" fontId="26" fillId="2" borderId="0"/>
    <xf numFmtId="173" fontId="26" fillId="2" borderId="0"/>
    <xf numFmtId="173" fontId="43" fillId="2" borderId="0"/>
    <xf numFmtId="173" fontId="26" fillId="2" borderId="0"/>
    <xf numFmtId="0" fontId="26" fillId="2" borderId="0"/>
    <xf numFmtId="0" fontId="27" fillId="2" borderId="0"/>
    <xf numFmtId="173" fontId="27" fillId="2" borderId="0"/>
    <xf numFmtId="173" fontId="27" fillId="2" borderId="0"/>
    <xf numFmtId="173" fontId="43" fillId="2" borderId="0"/>
    <xf numFmtId="173" fontId="27" fillId="2" borderId="0"/>
    <xf numFmtId="0" fontId="27" fillId="2" borderId="0"/>
    <xf numFmtId="174" fontId="15" fillId="3" borderId="1"/>
    <xf numFmtId="174" fontId="15" fillId="3" borderId="1"/>
    <xf numFmtId="174" fontId="15" fillId="3" borderId="1"/>
    <xf numFmtId="174" fontId="43"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0" fontId="23" fillId="3" borderId="0"/>
    <xf numFmtId="173" fontId="23" fillId="3" borderId="0"/>
    <xf numFmtId="173" fontId="23" fillId="3" borderId="0"/>
    <xf numFmtId="173" fontId="43" fillId="3" borderId="0"/>
    <xf numFmtId="173" fontId="23" fillId="3" borderId="0"/>
    <xf numFmtId="0" fontId="23" fillId="3" borderId="0"/>
    <xf numFmtId="0" fontId="15" fillId="2" borderId="0"/>
    <xf numFmtId="0" fontId="15" fillId="2" borderId="0"/>
    <xf numFmtId="173" fontId="43"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2" fillId="2" borderId="0"/>
    <xf numFmtId="173" fontId="22" fillId="2" borderId="0"/>
    <xf numFmtId="173" fontId="22" fillId="2" borderId="0"/>
    <xf numFmtId="173" fontId="43" fillId="2" borderId="0"/>
    <xf numFmtId="173" fontId="22" fillId="2" borderId="0"/>
    <xf numFmtId="0" fontId="22" fillId="2" borderId="0"/>
    <xf numFmtId="0" fontId="23" fillId="2" borderId="0"/>
    <xf numFmtId="173" fontId="23" fillId="2" borderId="0"/>
    <xf numFmtId="173" fontId="23" fillId="2" borderId="0"/>
    <xf numFmtId="173" fontId="43" fillId="2" borderId="0"/>
    <xf numFmtId="173" fontId="23" fillId="2" borderId="0"/>
    <xf numFmtId="0" fontId="23" fillId="2" borderId="0"/>
    <xf numFmtId="0" fontId="15" fillId="2" borderId="0"/>
    <xf numFmtId="0" fontId="15" fillId="2" borderId="0"/>
    <xf numFmtId="0" fontId="15" fillId="2" borderId="0"/>
    <xf numFmtId="173" fontId="43"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0" fontId="15" fillId="2" borderId="0"/>
    <xf numFmtId="173"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5" fillId="2" borderId="0"/>
    <xf numFmtId="173" fontId="25" fillId="2" borderId="0"/>
    <xf numFmtId="173" fontId="25" fillId="2" borderId="0"/>
    <xf numFmtId="173" fontId="43" fillId="2" borderId="0"/>
    <xf numFmtId="173" fontId="25" fillId="2" borderId="0"/>
    <xf numFmtId="0" fontId="25" fillId="2" borderId="0"/>
    <xf numFmtId="0" fontId="26" fillId="2" borderId="0"/>
    <xf numFmtId="173" fontId="26" fillId="2" borderId="0"/>
    <xf numFmtId="173" fontId="26" fillId="2" borderId="0"/>
    <xf numFmtId="173" fontId="43" fillId="2" borderId="0"/>
    <xf numFmtId="173" fontId="26" fillId="2" borderId="0"/>
    <xf numFmtId="0" fontId="26" fillId="2" borderId="0"/>
    <xf numFmtId="0" fontId="27" fillId="2" borderId="0"/>
    <xf numFmtId="173" fontId="27" fillId="2" borderId="0"/>
    <xf numFmtId="173" fontId="27" fillId="2" borderId="0"/>
    <xf numFmtId="173" fontId="43" fillId="2" borderId="0"/>
    <xf numFmtId="173" fontId="27" fillId="2" borderId="0"/>
    <xf numFmtId="0" fontId="27" fillId="2" borderId="0"/>
    <xf numFmtId="175" fontId="28" fillId="0" borderId="0" applyFont="0" applyFill="0" applyBorder="0" applyAlignment="0" applyProtection="0"/>
    <xf numFmtId="176" fontId="28" fillId="0" borderId="0" applyFont="0" applyFill="0" applyBorder="0" applyAlignment="0" applyProtection="0"/>
    <xf numFmtId="0" fontId="1" fillId="4" borderId="0" applyNumberFormat="0" applyBorder="0" applyAlignment="0" applyProtection="0"/>
    <xf numFmtId="173" fontId="1" fillId="4" borderId="0" applyNumberFormat="0" applyBorder="0" applyAlignment="0" applyProtection="0"/>
    <xf numFmtId="173" fontId="43" fillId="4" borderId="0" applyNumberFormat="0" applyBorder="0" applyAlignment="0" applyProtection="0"/>
    <xf numFmtId="0" fontId="1" fillId="4" borderId="0" applyNumberFormat="0" applyBorder="0" applyAlignment="0" applyProtection="0"/>
    <xf numFmtId="173" fontId="43" fillId="4" borderId="0" applyNumberFormat="0" applyBorder="0" applyAlignment="0" applyProtection="0"/>
    <xf numFmtId="173" fontId="43" fillId="4" borderId="0" applyNumberFormat="0" applyBorder="0" applyAlignment="0" applyProtection="0"/>
    <xf numFmtId="0" fontId="1" fillId="5" borderId="0" applyNumberFormat="0" applyBorder="0" applyAlignment="0" applyProtection="0"/>
    <xf numFmtId="173" fontId="1" fillId="5" borderId="0" applyNumberFormat="0" applyBorder="0" applyAlignment="0" applyProtection="0"/>
    <xf numFmtId="173" fontId="43" fillId="5" borderId="0" applyNumberFormat="0" applyBorder="0" applyAlignment="0" applyProtection="0"/>
    <xf numFmtId="0" fontId="1" fillId="5" borderId="0" applyNumberFormat="0" applyBorder="0" applyAlignment="0" applyProtection="0"/>
    <xf numFmtId="173" fontId="43" fillId="5" borderId="0" applyNumberFormat="0" applyBorder="0" applyAlignment="0" applyProtection="0"/>
    <xf numFmtId="173" fontId="43" fillId="5" borderId="0" applyNumberFormat="0" applyBorder="0" applyAlignment="0" applyProtection="0"/>
    <xf numFmtId="0" fontId="1" fillId="6" borderId="0" applyNumberFormat="0" applyBorder="0" applyAlignment="0" applyProtection="0"/>
    <xf numFmtId="173" fontId="1" fillId="6" borderId="0" applyNumberFormat="0" applyBorder="0" applyAlignment="0" applyProtection="0"/>
    <xf numFmtId="173" fontId="43" fillId="6" borderId="0" applyNumberFormat="0" applyBorder="0" applyAlignment="0" applyProtection="0"/>
    <xf numFmtId="0" fontId="1" fillId="6" borderId="0" applyNumberFormat="0" applyBorder="0" applyAlignment="0" applyProtection="0"/>
    <xf numFmtId="173" fontId="43" fillId="6" borderId="0" applyNumberFormat="0" applyBorder="0" applyAlignment="0" applyProtection="0"/>
    <xf numFmtId="173" fontId="43" fillId="6" borderId="0" applyNumberFormat="0" applyBorder="0" applyAlignment="0" applyProtection="0"/>
    <xf numFmtId="0" fontId="1" fillId="7" borderId="0" applyNumberFormat="0" applyBorder="0" applyAlignment="0" applyProtection="0"/>
    <xf numFmtId="173" fontId="1" fillId="7" borderId="0" applyNumberFormat="0" applyBorder="0" applyAlignment="0" applyProtection="0"/>
    <xf numFmtId="173" fontId="43" fillId="7" borderId="0" applyNumberFormat="0" applyBorder="0" applyAlignment="0" applyProtection="0"/>
    <xf numFmtId="0" fontId="1" fillId="7" borderId="0" applyNumberFormat="0" applyBorder="0" applyAlignment="0" applyProtection="0"/>
    <xf numFmtId="173" fontId="43" fillId="7" borderId="0" applyNumberFormat="0" applyBorder="0" applyAlignment="0" applyProtection="0"/>
    <xf numFmtId="173" fontId="43" fillId="7" borderId="0" applyNumberFormat="0" applyBorder="0" applyAlignment="0" applyProtection="0"/>
    <xf numFmtId="0" fontId="1" fillId="8" borderId="0" applyNumberFormat="0" applyBorder="0" applyAlignment="0" applyProtection="0"/>
    <xf numFmtId="173" fontId="1" fillId="8" borderId="0" applyNumberFormat="0" applyBorder="0" applyAlignment="0" applyProtection="0"/>
    <xf numFmtId="173" fontId="43" fillId="8" borderId="0" applyNumberFormat="0" applyBorder="0" applyAlignment="0" applyProtection="0"/>
    <xf numFmtId="0" fontId="1" fillId="8" borderId="0" applyNumberFormat="0" applyBorder="0" applyAlignment="0" applyProtection="0"/>
    <xf numFmtId="173" fontId="43" fillId="8" borderId="0" applyNumberFormat="0" applyBorder="0" applyAlignment="0" applyProtection="0"/>
    <xf numFmtId="173" fontId="43" fillId="8" borderId="0" applyNumberFormat="0" applyBorder="0" applyAlignment="0" applyProtection="0"/>
    <xf numFmtId="0" fontId="1" fillId="9" borderId="0" applyNumberFormat="0" applyBorder="0" applyAlignment="0" applyProtection="0"/>
    <xf numFmtId="173" fontId="1" fillId="9" borderId="0" applyNumberFormat="0" applyBorder="0" applyAlignment="0" applyProtection="0"/>
    <xf numFmtId="173" fontId="43" fillId="9" borderId="0" applyNumberFormat="0" applyBorder="0" applyAlignment="0" applyProtection="0"/>
    <xf numFmtId="0" fontId="1" fillId="9" borderId="0" applyNumberFormat="0" applyBorder="0" applyAlignment="0" applyProtection="0"/>
    <xf numFmtId="173" fontId="43" fillId="9" borderId="0" applyNumberFormat="0" applyBorder="0" applyAlignment="0" applyProtection="0"/>
    <xf numFmtId="173" fontId="43" fillId="9"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4" borderId="0" applyNumberFormat="0" applyBorder="0" applyAlignment="0" applyProtection="0"/>
    <xf numFmtId="178" fontId="1" fillId="4" borderId="0" applyNumberFormat="0" applyBorder="0" applyAlignment="0" applyProtection="0"/>
    <xf numFmtId="178"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177" fontId="1" fillId="4" borderId="0" applyNumberFormat="0" applyBorder="0" applyAlignment="0" applyProtection="0"/>
    <xf numFmtId="177" fontId="1" fillId="10" borderId="0" applyNumberFormat="0" applyBorder="0" applyAlignment="0" applyProtection="0"/>
    <xf numFmtId="177" fontId="1" fillId="4"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4" borderId="0" applyNumberFormat="0" applyBorder="0" applyAlignment="0" applyProtection="0"/>
    <xf numFmtId="177" fontId="1" fillId="10" borderId="0" applyNumberFormat="0" applyBorder="0" applyAlignment="0" applyProtection="0"/>
    <xf numFmtId="177" fontId="1" fillId="4" borderId="0" applyNumberFormat="0" applyBorder="0" applyAlignment="0" applyProtection="0"/>
    <xf numFmtId="177"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4" borderId="0" applyNumberFormat="0" applyBorder="0" applyAlignment="0" applyProtection="0"/>
    <xf numFmtId="177" fontId="1" fillId="10" borderId="0" applyNumberFormat="0" applyBorder="0" applyAlignment="0" applyProtection="0"/>
    <xf numFmtId="0" fontId="43" fillId="55" borderId="0" applyNumberFormat="0" applyBorder="0" applyAlignment="0" applyProtection="0"/>
    <xf numFmtId="178" fontId="1" fillId="4" borderId="0" applyNumberFormat="0" applyBorder="0" applyAlignment="0" applyProtection="0"/>
    <xf numFmtId="178" fontId="1" fillId="4" borderId="0" applyNumberFormat="0" applyBorder="0" applyAlignment="0" applyProtection="0"/>
    <xf numFmtId="178"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5" borderId="0" applyNumberFormat="0" applyBorder="0" applyAlignment="0" applyProtection="0"/>
    <xf numFmtId="178" fontId="1" fillId="5" borderId="0" applyNumberFormat="0" applyBorder="0" applyAlignment="0" applyProtection="0"/>
    <xf numFmtId="178"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177" fontId="1" fillId="5" borderId="0" applyNumberFormat="0" applyBorder="0" applyAlignment="0" applyProtection="0"/>
    <xf numFmtId="177" fontId="1" fillId="9" borderId="0" applyNumberFormat="0" applyBorder="0" applyAlignment="0" applyProtection="0"/>
    <xf numFmtId="177" fontId="1" fillId="5"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5" borderId="0" applyNumberFormat="0" applyBorder="0" applyAlignment="0" applyProtection="0"/>
    <xf numFmtId="177" fontId="1" fillId="9" borderId="0" applyNumberFormat="0" applyBorder="0" applyAlignment="0" applyProtection="0"/>
    <xf numFmtId="177" fontId="1" fillId="5" borderId="0" applyNumberFormat="0" applyBorder="0" applyAlignment="0" applyProtection="0"/>
    <xf numFmtId="177"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5" borderId="0" applyNumberFormat="0" applyBorder="0" applyAlignment="0" applyProtection="0"/>
    <xf numFmtId="177" fontId="1" fillId="9" borderId="0" applyNumberFormat="0" applyBorder="0" applyAlignment="0" applyProtection="0"/>
    <xf numFmtId="0" fontId="43" fillId="56" borderId="0" applyNumberFormat="0" applyBorder="0" applyAlignment="0" applyProtection="0"/>
    <xf numFmtId="178" fontId="1" fillId="5" borderId="0" applyNumberFormat="0" applyBorder="0" applyAlignment="0" applyProtection="0"/>
    <xf numFmtId="178" fontId="1" fillId="5" borderId="0" applyNumberFormat="0" applyBorder="0" applyAlignment="0" applyProtection="0"/>
    <xf numFmtId="178"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177" fontId="1" fillId="11" borderId="0" applyNumberFormat="0" applyBorder="0" applyAlignment="0" applyProtection="0"/>
    <xf numFmtId="177" fontId="1" fillId="11" borderId="0" applyNumberFormat="0" applyBorder="0" applyAlignment="0" applyProtection="0"/>
    <xf numFmtId="177" fontId="1" fillId="11" borderId="0" applyNumberFormat="0" applyBorder="0" applyAlignment="0" applyProtection="0"/>
    <xf numFmtId="177" fontId="1" fillId="11" borderId="0" applyNumberFormat="0" applyBorder="0" applyAlignment="0" applyProtection="0"/>
    <xf numFmtId="177" fontId="1" fillId="11" borderId="0" applyNumberFormat="0" applyBorder="0" applyAlignment="0" applyProtection="0"/>
    <xf numFmtId="177" fontId="1" fillId="6" borderId="0" applyNumberFormat="0" applyBorder="0" applyAlignment="0" applyProtection="0"/>
    <xf numFmtId="178" fontId="1" fillId="6" borderId="0" applyNumberFormat="0" applyBorder="0" applyAlignment="0" applyProtection="0"/>
    <xf numFmtId="178"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177" fontId="1" fillId="6" borderId="0" applyNumberFormat="0" applyBorder="0" applyAlignment="0" applyProtection="0"/>
    <xf numFmtId="177" fontId="1" fillId="11" borderId="0" applyNumberFormat="0" applyBorder="0" applyAlignment="0" applyProtection="0"/>
    <xf numFmtId="177" fontId="1" fillId="6" borderId="0" applyNumberFormat="0" applyBorder="0" applyAlignment="0" applyProtection="0"/>
    <xf numFmtId="177" fontId="1" fillId="11" borderId="0" applyNumberFormat="0" applyBorder="0" applyAlignment="0" applyProtection="0"/>
    <xf numFmtId="177" fontId="1" fillId="11" borderId="0" applyNumberFormat="0" applyBorder="0" applyAlignment="0" applyProtection="0"/>
    <xf numFmtId="177" fontId="1" fillId="11" borderId="0" applyNumberFormat="0" applyBorder="0" applyAlignment="0" applyProtection="0"/>
    <xf numFmtId="177" fontId="1" fillId="6" borderId="0" applyNumberFormat="0" applyBorder="0" applyAlignment="0" applyProtection="0"/>
    <xf numFmtId="177" fontId="1" fillId="11" borderId="0" applyNumberFormat="0" applyBorder="0" applyAlignment="0" applyProtection="0"/>
    <xf numFmtId="177" fontId="1" fillId="6" borderId="0" applyNumberFormat="0" applyBorder="0" applyAlignment="0" applyProtection="0"/>
    <xf numFmtId="177"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7" fontId="1" fillId="11" borderId="0" applyNumberFormat="0" applyBorder="0" applyAlignment="0" applyProtection="0"/>
    <xf numFmtId="177" fontId="1" fillId="11" borderId="0" applyNumberFormat="0" applyBorder="0" applyAlignment="0" applyProtection="0"/>
    <xf numFmtId="177" fontId="1" fillId="6" borderId="0" applyNumberFormat="0" applyBorder="0" applyAlignment="0" applyProtection="0"/>
    <xf numFmtId="177" fontId="1" fillId="11" borderId="0" applyNumberFormat="0" applyBorder="0" applyAlignment="0" applyProtection="0"/>
    <xf numFmtId="0" fontId="43" fillId="57" borderId="0" applyNumberFormat="0" applyBorder="0" applyAlignment="0" applyProtection="0"/>
    <xf numFmtId="178" fontId="1" fillId="6" borderId="0" applyNumberFormat="0" applyBorder="0" applyAlignment="0" applyProtection="0"/>
    <xf numFmtId="178" fontId="1" fillId="6" borderId="0" applyNumberFormat="0" applyBorder="0" applyAlignment="0" applyProtection="0"/>
    <xf numFmtId="178"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177" fontId="1" fillId="12" borderId="0" applyNumberFormat="0" applyBorder="0" applyAlignment="0" applyProtection="0"/>
    <xf numFmtId="177" fontId="1" fillId="12" borderId="0" applyNumberFormat="0" applyBorder="0" applyAlignment="0" applyProtection="0"/>
    <xf numFmtId="177" fontId="1" fillId="12" borderId="0" applyNumberFormat="0" applyBorder="0" applyAlignment="0" applyProtection="0"/>
    <xf numFmtId="177" fontId="1" fillId="12" borderId="0" applyNumberFormat="0" applyBorder="0" applyAlignment="0" applyProtection="0"/>
    <xf numFmtId="177" fontId="1" fillId="12" borderId="0" applyNumberFormat="0" applyBorder="0" applyAlignment="0" applyProtection="0"/>
    <xf numFmtId="177" fontId="1" fillId="7" borderId="0" applyNumberFormat="0" applyBorder="0" applyAlignment="0" applyProtection="0"/>
    <xf numFmtId="178" fontId="1" fillId="7" borderId="0" applyNumberFormat="0" applyBorder="0" applyAlignment="0" applyProtection="0"/>
    <xf numFmtId="178"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177" fontId="1" fillId="7" borderId="0" applyNumberFormat="0" applyBorder="0" applyAlignment="0" applyProtection="0"/>
    <xf numFmtId="177" fontId="1" fillId="12" borderId="0" applyNumberFormat="0" applyBorder="0" applyAlignment="0" applyProtection="0"/>
    <xf numFmtId="177" fontId="1" fillId="7" borderId="0" applyNumberFormat="0" applyBorder="0" applyAlignment="0" applyProtection="0"/>
    <xf numFmtId="177" fontId="1" fillId="12" borderId="0" applyNumberFormat="0" applyBorder="0" applyAlignment="0" applyProtection="0"/>
    <xf numFmtId="177" fontId="1" fillId="12" borderId="0" applyNumberFormat="0" applyBorder="0" applyAlignment="0" applyProtection="0"/>
    <xf numFmtId="177" fontId="1" fillId="12" borderId="0" applyNumberFormat="0" applyBorder="0" applyAlignment="0" applyProtection="0"/>
    <xf numFmtId="177" fontId="1" fillId="7" borderId="0" applyNumberFormat="0" applyBorder="0" applyAlignment="0" applyProtection="0"/>
    <xf numFmtId="177" fontId="1" fillId="12" borderId="0" applyNumberFormat="0" applyBorder="0" applyAlignment="0" applyProtection="0"/>
    <xf numFmtId="177" fontId="1" fillId="7" borderId="0" applyNumberFormat="0" applyBorder="0" applyAlignment="0" applyProtection="0"/>
    <xf numFmtId="177"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7" fontId="1" fillId="12" borderId="0" applyNumberFormat="0" applyBorder="0" applyAlignment="0" applyProtection="0"/>
    <xf numFmtId="177" fontId="1" fillId="12" borderId="0" applyNumberFormat="0" applyBorder="0" applyAlignment="0" applyProtection="0"/>
    <xf numFmtId="177" fontId="1" fillId="7" borderId="0" applyNumberFormat="0" applyBorder="0" applyAlignment="0" applyProtection="0"/>
    <xf numFmtId="177" fontId="1" fillId="12" borderId="0" applyNumberFormat="0" applyBorder="0" applyAlignment="0" applyProtection="0"/>
    <xf numFmtId="0" fontId="43" fillId="58" borderId="0" applyNumberFormat="0" applyBorder="0" applyAlignment="0" applyProtection="0"/>
    <xf numFmtId="178" fontId="1" fillId="7" borderId="0" applyNumberFormat="0" applyBorder="0" applyAlignment="0" applyProtection="0"/>
    <xf numFmtId="178" fontId="1" fillId="7" borderId="0" applyNumberFormat="0" applyBorder="0" applyAlignment="0" applyProtection="0"/>
    <xf numFmtId="178"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8" borderId="0" applyNumberFormat="0" applyBorder="0" applyAlignment="0" applyProtection="0"/>
    <xf numFmtId="178" fontId="1" fillId="8" borderId="0" applyNumberFormat="0" applyBorder="0" applyAlignment="0" applyProtection="0"/>
    <xf numFmtId="178"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177" fontId="1" fillId="8" borderId="0" applyNumberFormat="0" applyBorder="0" applyAlignment="0" applyProtection="0"/>
    <xf numFmtId="177" fontId="1" fillId="10" borderId="0" applyNumberFormat="0" applyBorder="0" applyAlignment="0" applyProtection="0"/>
    <xf numFmtId="177" fontId="1" fillId="8"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8" borderId="0" applyNumberFormat="0" applyBorder="0" applyAlignment="0" applyProtection="0"/>
    <xf numFmtId="177" fontId="1" fillId="10" borderId="0" applyNumberFormat="0" applyBorder="0" applyAlignment="0" applyProtection="0"/>
    <xf numFmtId="177" fontId="1" fillId="8" borderId="0" applyNumberFormat="0" applyBorder="0" applyAlignment="0" applyProtection="0"/>
    <xf numFmtId="177"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8" borderId="0" applyNumberFormat="0" applyBorder="0" applyAlignment="0" applyProtection="0"/>
    <xf numFmtId="177" fontId="1" fillId="10" borderId="0" applyNumberFormat="0" applyBorder="0" applyAlignment="0" applyProtection="0"/>
    <xf numFmtId="0" fontId="43" fillId="59" borderId="0" applyNumberFormat="0" applyBorder="0" applyAlignment="0" applyProtection="0"/>
    <xf numFmtId="178" fontId="1" fillId="8" borderId="0" applyNumberFormat="0" applyBorder="0" applyAlignment="0" applyProtection="0"/>
    <xf numFmtId="178" fontId="1" fillId="8" borderId="0" applyNumberFormat="0" applyBorder="0" applyAlignment="0" applyProtection="0"/>
    <xf numFmtId="178"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8" fontId="1" fillId="9" borderId="0" applyNumberFormat="0" applyBorder="0" applyAlignment="0" applyProtection="0"/>
    <xf numFmtId="178" fontId="1" fillId="9" borderId="0" applyNumberFormat="0" applyBorder="0" applyAlignment="0" applyProtection="0"/>
    <xf numFmtId="0" fontId="43" fillId="60" borderId="0" applyNumberFormat="0" applyBorder="0" applyAlignment="0" applyProtection="0"/>
    <xf numFmtId="178" fontId="1" fillId="9" borderId="0" applyNumberFormat="0" applyBorder="0" applyAlignment="0" applyProtection="0"/>
    <xf numFmtId="178" fontId="1" fillId="9" borderId="0" applyNumberFormat="0" applyBorder="0" applyAlignment="0" applyProtection="0"/>
    <xf numFmtId="178"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173" fontId="1" fillId="13" borderId="0" applyNumberFormat="0" applyBorder="0" applyAlignment="0" applyProtection="0"/>
    <xf numFmtId="173" fontId="43" fillId="13" borderId="0" applyNumberFormat="0" applyBorder="0" applyAlignment="0" applyProtection="0"/>
    <xf numFmtId="0" fontId="1" fillId="13" borderId="0" applyNumberFormat="0" applyBorder="0" applyAlignment="0" applyProtection="0"/>
    <xf numFmtId="173" fontId="43" fillId="13" borderId="0" applyNumberFormat="0" applyBorder="0" applyAlignment="0" applyProtection="0"/>
    <xf numFmtId="173" fontId="43" fillId="13"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43" fillId="14" borderId="0" applyNumberFormat="0" applyBorder="0" applyAlignment="0" applyProtection="0"/>
    <xf numFmtId="0" fontId="1" fillId="14" borderId="0" applyNumberFormat="0" applyBorder="0" applyAlignment="0" applyProtection="0"/>
    <xf numFmtId="173" fontId="43" fillId="14" borderId="0" applyNumberFormat="0" applyBorder="0" applyAlignment="0" applyProtection="0"/>
    <xf numFmtId="173" fontId="43" fillId="14"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43" fillId="15" borderId="0" applyNumberFormat="0" applyBorder="0" applyAlignment="0" applyProtection="0"/>
    <xf numFmtId="0" fontId="1" fillId="15" borderId="0" applyNumberFormat="0" applyBorder="0" applyAlignment="0" applyProtection="0"/>
    <xf numFmtId="173" fontId="43" fillId="15" borderId="0" applyNumberFormat="0" applyBorder="0" applyAlignment="0" applyProtection="0"/>
    <xf numFmtId="173" fontId="43" fillId="15" borderId="0" applyNumberFormat="0" applyBorder="0" applyAlignment="0" applyProtection="0"/>
    <xf numFmtId="0" fontId="1" fillId="7" borderId="0" applyNumberFormat="0" applyBorder="0" applyAlignment="0" applyProtection="0"/>
    <xf numFmtId="173" fontId="1" fillId="7" borderId="0" applyNumberFormat="0" applyBorder="0" applyAlignment="0" applyProtection="0"/>
    <xf numFmtId="173" fontId="43" fillId="7" borderId="0" applyNumberFormat="0" applyBorder="0" applyAlignment="0" applyProtection="0"/>
    <xf numFmtId="0" fontId="1" fillId="7" borderId="0" applyNumberFormat="0" applyBorder="0" applyAlignment="0" applyProtection="0"/>
    <xf numFmtId="173" fontId="43" fillId="7" borderId="0" applyNumberFormat="0" applyBorder="0" applyAlignment="0" applyProtection="0"/>
    <xf numFmtId="173" fontId="43" fillId="7" borderId="0" applyNumberFormat="0" applyBorder="0" applyAlignment="0" applyProtection="0"/>
    <xf numFmtId="0" fontId="1" fillId="13" borderId="0" applyNumberFormat="0" applyBorder="0" applyAlignment="0" applyProtection="0"/>
    <xf numFmtId="173" fontId="1" fillId="13" borderId="0" applyNumberFormat="0" applyBorder="0" applyAlignment="0" applyProtection="0"/>
    <xf numFmtId="173" fontId="43" fillId="13" borderId="0" applyNumberFormat="0" applyBorder="0" applyAlignment="0" applyProtection="0"/>
    <xf numFmtId="0" fontId="1" fillId="13" borderId="0" applyNumberFormat="0" applyBorder="0" applyAlignment="0" applyProtection="0"/>
    <xf numFmtId="173" fontId="43" fillId="13" borderId="0" applyNumberFormat="0" applyBorder="0" applyAlignment="0" applyProtection="0"/>
    <xf numFmtId="173" fontId="43" fillId="13" borderId="0" applyNumberFormat="0" applyBorder="0" applyAlignment="0" applyProtection="0"/>
    <xf numFmtId="0" fontId="1" fillId="16" borderId="0" applyNumberFormat="0" applyBorder="0" applyAlignment="0" applyProtection="0"/>
    <xf numFmtId="173" fontId="1" fillId="16" borderId="0" applyNumberFormat="0" applyBorder="0" applyAlignment="0" applyProtection="0"/>
    <xf numFmtId="173" fontId="43" fillId="16" borderId="0" applyNumberFormat="0" applyBorder="0" applyAlignment="0" applyProtection="0"/>
    <xf numFmtId="0" fontId="1" fillId="16" borderId="0" applyNumberFormat="0" applyBorder="0" applyAlignment="0" applyProtection="0"/>
    <xf numFmtId="173" fontId="43" fillId="16" borderId="0" applyNumberFormat="0" applyBorder="0" applyAlignment="0" applyProtection="0"/>
    <xf numFmtId="173" fontId="43" fillId="16"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78" fontId="1" fillId="13" borderId="0" applyNumberFormat="0" applyBorder="0" applyAlignment="0" applyProtection="0"/>
    <xf numFmtId="178" fontId="1" fillId="13" borderId="0" applyNumberFormat="0" applyBorder="0" applyAlignment="0" applyProtection="0"/>
    <xf numFmtId="0" fontId="43" fillId="61" borderId="0" applyNumberFormat="0" applyBorder="0" applyAlignment="0" applyProtection="0"/>
    <xf numFmtId="178" fontId="1" fillId="13" borderId="0" applyNumberFormat="0" applyBorder="0" applyAlignment="0" applyProtection="0"/>
    <xf numFmtId="178" fontId="1" fillId="13" borderId="0" applyNumberFormat="0" applyBorder="0" applyAlignment="0" applyProtection="0"/>
    <xf numFmtId="178"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8" fontId="1" fillId="14" borderId="0" applyNumberFormat="0" applyBorder="0" applyAlignment="0" applyProtection="0"/>
    <xf numFmtId="178" fontId="1" fillId="14" borderId="0" applyNumberFormat="0" applyBorder="0" applyAlignment="0" applyProtection="0"/>
    <xf numFmtId="0" fontId="43" fillId="62" borderId="0" applyNumberFormat="0" applyBorder="0" applyAlignment="0" applyProtection="0"/>
    <xf numFmtId="178" fontId="1" fillId="14" borderId="0" applyNumberFormat="0" applyBorder="0" applyAlignment="0" applyProtection="0"/>
    <xf numFmtId="178" fontId="1" fillId="14" borderId="0" applyNumberFormat="0" applyBorder="0" applyAlignment="0" applyProtection="0"/>
    <xf numFmtId="178"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177" fontId="1" fillId="17" borderId="0" applyNumberFormat="0" applyBorder="0" applyAlignment="0" applyProtection="0"/>
    <xf numFmtId="177" fontId="1" fillId="17" borderId="0" applyNumberFormat="0" applyBorder="0" applyAlignment="0" applyProtection="0"/>
    <xf numFmtId="177" fontId="1" fillId="17" borderId="0" applyNumberFormat="0" applyBorder="0" applyAlignment="0" applyProtection="0"/>
    <xf numFmtId="177" fontId="1" fillId="17" borderId="0" applyNumberFormat="0" applyBorder="0" applyAlignment="0" applyProtection="0"/>
    <xf numFmtId="177" fontId="1" fillId="17" borderId="0" applyNumberFormat="0" applyBorder="0" applyAlignment="0" applyProtection="0"/>
    <xf numFmtId="177"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177" fontId="1" fillId="15" borderId="0" applyNumberFormat="0" applyBorder="0" applyAlignment="0" applyProtection="0"/>
    <xf numFmtId="177" fontId="1" fillId="17" borderId="0" applyNumberFormat="0" applyBorder="0" applyAlignment="0" applyProtection="0"/>
    <xf numFmtId="177" fontId="1" fillId="15" borderId="0" applyNumberFormat="0" applyBorder="0" applyAlignment="0" applyProtection="0"/>
    <xf numFmtId="177" fontId="1" fillId="17" borderId="0" applyNumberFormat="0" applyBorder="0" applyAlignment="0" applyProtection="0"/>
    <xf numFmtId="177" fontId="1" fillId="17" borderId="0" applyNumberFormat="0" applyBorder="0" applyAlignment="0" applyProtection="0"/>
    <xf numFmtId="177" fontId="1" fillId="17" borderId="0" applyNumberFormat="0" applyBorder="0" applyAlignment="0" applyProtection="0"/>
    <xf numFmtId="177" fontId="1" fillId="15" borderId="0" applyNumberFormat="0" applyBorder="0" applyAlignment="0" applyProtection="0"/>
    <xf numFmtId="177" fontId="1" fillId="17" borderId="0" applyNumberFormat="0" applyBorder="0" applyAlignment="0" applyProtection="0"/>
    <xf numFmtId="177" fontId="1" fillId="15" borderId="0" applyNumberFormat="0" applyBorder="0" applyAlignment="0" applyProtection="0"/>
    <xf numFmtId="17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7" fontId="1" fillId="17" borderId="0" applyNumberFormat="0" applyBorder="0" applyAlignment="0" applyProtection="0"/>
    <xf numFmtId="177" fontId="1" fillId="17" borderId="0" applyNumberFormat="0" applyBorder="0" applyAlignment="0" applyProtection="0"/>
    <xf numFmtId="177" fontId="1" fillId="15" borderId="0" applyNumberFormat="0" applyBorder="0" applyAlignment="0" applyProtection="0"/>
    <xf numFmtId="177" fontId="1" fillId="17" borderId="0" applyNumberFormat="0" applyBorder="0" applyAlignment="0" applyProtection="0"/>
    <xf numFmtId="0" fontId="43" fillId="63"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177" fontId="1" fillId="18" borderId="0" applyNumberFormat="0" applyBorder="0" applyAlignment="0" applyProtection="0"/>
    <xf numFmtId="177" fontId="1" fillId="18" borderId="0" applyNumberFormat="0" applyBorder="0" applyAlignment="0" applyProtection="0"/>
    <xf numFmtId="177" fontId="1" fillId="18" borderId="0" applyNumberFormat="0" applyBorder="0" applyAlignment="0" applyProtection="0"/>
    <xf numFmtId="177" fontId="1" fillId="18" borderId="0" applyNumberFormat="0" applyBorder="0" applyAlignment="0" applyProtection="0"/>
    <xf numFmtId="177" fontId="1" fillId="18" borderId="0" applyNumberFormat="0" applyBorder="0" applyAlignment="0" applyProtection="0"/>
    <xf numFmtId="177" fontId="1" fillId="7" borderId="0" applyNumberFormat="0" applyBorder="0" applyAlignment="0" applyProtection="0"/>
    <xf numFmtId="178" fontId="1" fillId="7" borderId="0" applyNumberFormat="0" applyBorder="0" applyAlignment="0" applyProtection="0"/>
    <xf numFmtId="178"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177" fontId="1" fillId="7" borderId="0" applyNumberFormat="0" applyBorder="0" applyAlignment="0" applyProtection="0"/>
    <xf numFmtId="177" fontId="1" fillId="18" borderId="0" applyNumberFormat="0" applyBorder="0" applyAlignment="0" applyProtection="0"/>
    <xf numFmtId="177" fontId="1" fillId="7" borderId="0" applyNumberFormat="0" applyBorder="0" applyAlignment="0" applyProtection="0"/>
    <xf numFmtId="177" fontId="1" fillId="18" borderId="0" applyNumberFormat="0" applyBorder="0" applyAlignment="0" applyProtection="0"/>
    <xf numFmtId="177" fontId="1" fillId="18" borderId="0" applyNumberFormat="0" applyBorder="0" applyAlignment="0" applyProtection="0"/>
    <xf numFmtId="177" fontId="1" fillId="18" borderId="0" applyNumberFormat="0" applyBorder="0" applyAlignment="0" applyProtection="0"/>
    <xf numFmtId="177" fontId="1" fillId="7" borderId="0" applyNumberFormat="0" applyBorder="0" applyAlignment="0" applyProtection="0"/>
    <xf numFmtId="177" fontId="1" fillId="18" borderId="0" applyNumberFormat="0" applyBorder="0" applyAlignment="0" applyProtection="0"/>
    <xf numFmtId="177" fontId="1" fillId="7" borderId="0" applyNumberFormat="0" applyBorder="0" applyAlignment="0" applyProtection="0"/>
    <xf numFmtId="177"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7" fontId="1" fillId="18" borderId="0" applyNumberFormat="0" applyBorder="0" applyAlignment="0" applyProtection="0"/>
    <xf numFmtId="177" fontId="1" fillId="18" borderId="0" applyNumberFormat="0" applyBorder="0" applyAlignment="0" applyProtection="0"/>
    <xf numFmtId="177" fontId="1" fillId="7" borderId="0" applyNumberFormat="0" applyBorder="0" applyAlignment="0" applyProtection="0"/>
    <xf numFmtId="177" fontId="1" fillId="18" borderId="0" applyNumberFormat="0" applyBorder="0" applyAlignment="0" applyProtection="0"/>
    <xf numFmtId="0" fontId="43" fillId="64" borderId="0" applyNumberFormat="0" applyBorder="0" applyAlignment="0" applyProtection="0"/>
    <xf numFmtId="178" fontId="1" fillId="7" borderId="0" applyNumberFormat="0" applyBorder="0" applyAlignment="0" applyProtection="0"/>
    <xf numFmtId="178" fontId="1" fillId="7" borderId="0" applyNumberFormat="0" applyBorder="0" applyAlignment="0" applyProtection="0"/>
    <xf numFmtId="178"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78" fontId="1" fillId="13" borderId="0" applyNumberFormat="0" applyBorder="0" applyAlignment="0" applyProtection="0"/>
    <xf numFmtId="178" fontId="1" fillId="13" borderId="0" applyNumberFormat="0" applyBorder="0" applyAlignment="0" applyProtection="0"/>
    <xf numFmtId="0" fontId="43" fillId="65" borderId="0" applyNumberFormat="0" applyBorder="0" applyAlignment="0" applyProtection="0"/>
    <xf numFmtId="178" fontId="1" fillId="13" borderId="0" applyNumberFormat="0" applyBorder="0" applyAlignment="0" applyProtection="0"/>
    <xf numFmtId="178" fontId="1" fillId="13" borderId="0" applyNumberFormat="0" applyBorder="0" applyAlignment="0" applyProtection="0"/>
    <xf numFmtId="178"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177" fontId="1" fillId="16" borderId="0" applyNumberFormat="0" applyBorder="0" applyAlignment="0" applyProtection="0"/>
    <xf numFmtId="177" fontId="1" fillId="9" borderId="0" applyNumberFormat="0" applyBorder="0" applyAlignment="0" applyProtection="0"/>
    <xf numFmtId="177" fontId="1" fillId="16"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16" borderId="0" applyNumberFormat="0" applyBorder="0" applyAlignment="0" applyProtection="0"/>
    <xf numFmtId="177" fontId="1" fillId="9" borderId="0" applyNumberFormat="0" applyBorder="0" applyAlignment="0" applyProtection="0"/>
    <xf numFmtId="177" fontId="1" fillId="16" borderId="0" applyNumberFormat="0" applyBorder="0" applyAlignment="0" applyProtection="0"/>
    <xf numFmtId="177"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16" borderId="0" applyNumberFormat="0" applyBorder="0" applyAlignment="0" applyProtection="0"/>
    <xf numFmtId="177" fontId="1" fillId="9" borderId="0" applyNumberFormat="0" applyBorder="0" applyAlignment="0" applyProtection="0"/>
    <xf numFmtId="0" fontId="43" fillId="6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19" borderId="0" applyNumberFormat="0" applyBorder="0" applyAlignment="0" applyProtection="0"/>
    <xf numFmtId="173" fontId="13" fillId="19" borderId="0" applyNumberFormat="0" applyBorder="0" applyAlignment="0" applyProtection="0"/>
    <xf numFmtId="173" fontId="43" fillId="19" borderId="0" applyNumberFormat="0" applyBorder="0" applyAlignment="0" applyProtection="0"/>
    <xf numFmtId="0" fontId="13" fillId="19" borderId="0" applyNumberFormat="0" applyBorder="0" applyAlignment="0" applyProtection="0"/>
    <xf numFmtId="173" fontId="43" fillId="19" borderId="0" applyNumberFormat="0" applyBorder="0" applyAlignment="0" applyProtection="0"/>
    <xf numFmtId="173" fontId="43" fillId="19" borderId="0" applyNumberFormat="0" applyBorder="0" applyAlignment="0" applyProtection="0"/>
    <xf numFmtId="0" fontId="13" fillId="14" borderId="0" applyNumberFormat="0" applyBorder="0" applyAlignment="0" applyProtection="0"/>
    <xf numFmtId="173" fontId="13" fillId="14" borderId="0" applyNumberFormat="0" applyBorder="0" applyAlignment="0" applyProtection="0"/>
    <xf numFmtId="173" fontId="43" fillId="14" borderId="0" applyNumberFormat="0" applyBorder="0" applyAlignment="0" applyProtection="0"/>
    <xf numFmtId="0" fontId="13" fillId="14" borderId="0" applyNumberFormat="0" applyBorder="0" applyAlignment="0" applyProtection="0"/>
    <xf numFmtId="173" fontId="43" fillId="14" borderId="0" applyNumberFormat="0" applyBorder="0" applyAlignment="0" applyProtection="0"/>
    <xf numFmtId="173" fontId="43" fillId="14" borderId="0" applyNumberFormat="0" applyBorder="0" applyAlignment="0" applyProtection="0"/>
    <xf numFmtId="0" fontId="13" fillId="15" borderId="0" applyNumberFormat="0" applyBorder="0" applyAlignment="0" applyProtection="0"/>
    <xf numFmtId="173" fontId="13" fillId="15" borderId="0" applyNumberFormat="0" applyBorder="0" applyAlignment="0" applyProtection="0"/>
    <xf numFmtId="173" fontId="43" fillId="15" borderId="0" applyNumberFormat="0" applyBorder="0" applyAlignment="0" applyProtection="0"/>
    <xf numFmtId="0" fontId="13" fillId="15" borderId="0" applyNumberFormat="0" applyBorder="0" applyAlignment="0" applyProtection="0"/>
    <xf numFmtId="173" fontId="43" fillId="15" borderId="0" applyNumberFormat="0" applyBorder="0" applyAlignment="0" applyProtection="0"/>
    <xf numFmtId="173" fontId="43" fillId="15" borderId="0" applyNumberFormat="0" applyBorder="0" applyAlignment="0" applyProtection="0"/>
    <xf numFmtId="0" fontId="13" fillId="20" borderId="0" applyNumberFormat="0" applyBorder="0" applyAlignment="0" applyProtection="0"/>
    <xf numFmtId="173" fontId="13" fillId="20" borderId="0" applyNumberFormat="0" applyBorder="0" applyAlignment="0" applyProtection="0"/>
    <xf numFmtId="173" fontId="43" fillId="20" borderId="0" applyNumberFormat="0" applyBorder="0" applyAlignment="0" applyProtection="0"/>
    <xf numFmtId="0" fontId="13" fillId="20" borderId="0" applyNumberFormat="0" applyBorder="0" applyAlignment="0" applyProtection="0"/>
    <xf numFmtId="173" fontId="43" fillId="20" borderId="0" applyNumberFormat="0" applyBorder="0" applyAlignment="0" applyProtection="0"/>
    <xf numFmtId="173" fontId="43" fillId="20" borderId="0" applyNumberFormat="0" applyBorder="0" applyAlignment="0" applyProtection="0"/>
    <xf numFmtId="0" fontId="13" fillId="21" borderId="0" applyNumberFormat="0" applyBorder="0" applyAlignment="0" applyProtection="0"/>
    <xf numFmtId="173" fontId="13" fillId="21" borderId="0" applyNumberFormat="0" applyBorder="0" applyAlignment="0" applyProtection="0"/>
    <xf numFmtId="173" fontId="43" fillId="21" borderId="0" applyNumberFormat="0" applyBorder="0" applyAlignment="0" applyProtection="0"/>
    <xf numFmtId="0" fontId="13" fillId="21" borderId="0" applyNumberFormat="0" applyBorder="0" applyAlignment="0" applyProtection="0"/>
    <xf numFmtId="173" fontId="43" fillId="21" borderId="0" applyNumberFormat="0" applyBorder="0" applyAlignment="0" applyProtection="0"/>
    <xf numFmtId="173" fontId="43" fillId="21" borderId="0" applyNumberFormat="0" applyBorder="0" applyAlignment="0" applyProtection="0"/>
    <xf numFmtId="0" fontId="13" fillId="22" borderId="0" applyNumberFormat="0" applyBorder="0" applyAlignment="0" applyProtection="0"/>
    <xf numFmtId="173" fontId="13" fillId="22" borderId="0" applyNumberFormat="0" applyBorder="0" applyAlignment="0" applyProtection="0"/>
    <xf numFmtId="173" fontId="43" fillId="22" borderId="0" applyNumberFormat="0" applyBorder="0" applyAlignment="0" applyProtection="0"/>
    <xf numFmtId="0" fontId="13" fillId="22" borderId="0" applyNumberFormat="0" applyBorder="0" applyAlignment="0" applyProtection="0"/>
    <xf numFmtId="173" fontId="43" fillId="22" borderId="0" applyNumberFormat="0" applyBorder="0" applyAlignment="0" applyProtection="0"/>
    <xf numFmtId="173" fontId="43" fillId="22" borderId="0" applyNumberFormat="0" applyBorder="0" applyAlignment="0" applyProtection="0"/>
    <xf numFmtId="0" fontId="29" fillId="19"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44"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9" borderId="0" applyNumberFormat="0" applyBorder="0" applyAlignment="0" applyProtection="0"/>
    <xf numFmtId="178" fontId="13" fillId="19" borderId="0" applyNumberFormat="0" applyBorder="0" applyAlignment="0" applyProtection="0"/>
    <xf numFmtId="178" fontId="13" fillId="19" borderId="0" applyNumberFormat="0" applyBorder="0" applyAlignment="0" applyProtection="0"/>
    <xf numFmtId="0" fontId="13" fillId="19" borderId="0" applyNumberFormat="0" applyBorder="0" applyAlignment="0" applyProtection="0"/>
    <xf numFmtId="177" fontId="13" fillId="13" borderId="0" applyNumberFormat="0" applyBorder="0" applyAlignment="0" applyProtection="0"/>
    <xf numFmtId="177" fontId="13" fillId="19" borderId="0" applyNumberFormat="0" applyBorder="0" applyAlignment="0" applyProtection="0"/>
    <xf numFmtId="177" fontId="13" fillId="13" borderId="0" applyNumberFormat="0" applyBorder="0" applyAlignment="0" applyProtection="0"/>
    <xf numFmtId="177" fontId="13" fillId="19"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9" borderId="0" applyNumberFormat="0" applyBorder="0" applyAlignment="0" applyProtection="0"/>
    <xf numFmtId="177" fontId="13" fillId="13"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9" borderId="0" applyNumberFormat="0" applyBorder="0" applyAlignment="0" applyProtection="0"/>
    <xf numFmtId="177" fontId="13" fillId="13" borderId="0" applyNumberFormat="0" applyBorder="0" applyAlignment="0" applyProtection="0"/>
    <xf numFmtId="178" fontId="13" fillId="19" borderId="0" applyNumberFormat="0" applyBorder="0" applyAlignment="0" applyProtection="0"/>
    <xf numFmtId="178" fontId="13" fillId="19" borderId="0" applyNumberFormat="0" applyBorder="0" applyAlignment="0" applyProtection="0"/>
    <xf numFmtId="178"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4" fillId="6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7" fontId="13" fillId="14" borderId="0" applyNumberFormat="0" applyBorder="0" applyAlignment="0" applyProtection="0"/>
    <xf numFmtId="178" fontId="13" fillId="14" borderId="0" applyNumberFormat="0" applyBorder="0" applyAlignment="0" applyProtection="0"/>
    <xf numFmtId="178" fontId="13" fillId="14" borderId="0" applyNumberFormat="0" applyBorder="0" applyAlignment="0" applyProtection="0"/>
    <xf numFmtId="178" fontId="13" fillId="14" borderId="0" applyNumberFormat="0" applyBorder="0" applyAlignment="0" applyProtection="0"/>
    <xf numFmtId="178" fontId="13" fillId="14" borderId="0" applyNumberFormat="0" applyBorder="0" applyAlignment="0" applyProtection="0"/>
    <xf numFmtId="178"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4" fillId="6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5" borderId="0" applyNumberFormat="0" applyBorder="0" applyAlignment="0" applyProtection="0"/>
    <xf numFmtId="178" fontId="13" fillId="15" borderId="0" applyNumberFormat="0" applyBorder="0" applyAlignment="0" applyProtection="0"/>
    <xf numFmtId="178" fontId="13" fillId="15" borderId="0" applyNumberFormat="0" applyBorder="0" applyAlignment="0" applyProtection="0"/>
    <xf numFmtId="0" fontId="13" fillId="15" borderId="0" applyNumberFormat="0" applyBorder="0" applyAlignment="0" applyProtection="0"/>
    <xf numFmtId="177" fontId="13" fillId="17" borderId="0" applyNumberFormat="0" applyBorder="0" applyAlignment="0" applyProtection="0"/>
    <xf numFmtId="177" fontId="13" fillId="15" borderId="0" applyNumberFormat="0" applyBorder="0" applyAlignment="0" applyProtection="0"/>
    <xf numFmtId="177" fontId="13" fillId="17" borderId="0" applyNumberFormat="0" applyBorder="0" applyAlignment="0" applyProtection="0"/>
    <xf numFmtId="177" fontId="13" fillId="15"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5" borderId="0" applyNumberFormat="0" applyBorder="0" applyAlignment="0" applyProtection="0"/>
    <xf numFmtId="177" fontId="13" fillId="17"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5" borderId="0" applyNumberFormat="0" applyBorder="0" applyAlignment="0" applyProtection="0"/>
    <xf numFmtId="177" fontId="13" fillId="17" borderId="0" applyNumberFormat="0" applyBorder="0" applyAlignment="0" applyProtection="0"/>
    <xf numFmtId="178" fontId="13" fillId="15" borderId="0" applyNumberFormat="0" applyBorder="0" applyAlignment="0" applyProtection="0"/>
    <xf numFmtId="178" fontId="13" fillId="15" borderId="0" applyNumberFormat="0" applyBorder="0" applyAlignment="0" applyProtection="0"/>
    <xf numFmtId="178"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4" fillId="7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20" borderId="0" applyNumberFormat="0" applyBorder="0" applyAlignment="0" applyProtection="0"/>
    <xf numFmtId="178" fontId="13" fillId="20" borderId="0" applyNumberFormat="0" applyBorder="0" applyAlignment="0" applyProtection="0"/>
    <xf numFmtId="178" fontId="13" fillId="20" borderId="0" applyNumberFormat="0" applyBorder="0" applyAlignment="0" applyProtection="0"/>
    <xf numFmtId="0" fontId="13" fillId="20" borderId="0" applyNumberFormat="0" applyBorder="0" applyAlignment="0" applyProtection="0"/>
    <xf numFmtId="177" fontId="13" fillId="18" borderId="0" applyNumberFormat="0" applyBorder="0" applyAlignment="0" applyProtection="0"/>
    <xf numFmtId="177" fontId="13" fillId="20" borderId="0" applyNumberFormat="0" applyBorder="0" applyAlignment="0" applyProtection="0"/>
    <xf numFmtId="177" fontId="13" fillId="18" borderId="0" applyNumberFormat="0" applyBorder="0" applyAlignment="0" applyProtection="0"/>
    <xf numFmtId="177" fontId="13" fillId="20"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20" borderId="0" applyNumberFormat="0" applyBorder="0" applyAlignment="0" applyProtection="0"/>
    <xf numFmtId="177" fontId="13" fillId="18" borderId="0" applyNumberFormat="0" applyBorder="0" applyAlignment="0" applyProtection="0"/>
    <xf numFmtId="177" fontId="13" fillId="20" borderId="0" applyNumberFormat="0" applyBorder="0" applyAlignment="0" applyProtection="0"/>
    <xf numFmtId="177" fontId="13" fillId="20"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20" borderId="0" applyNumberFormat="0" applyBorder="0" applyAlignment="0" applyProtection="0"/>
    <xf numFmtId="177" fontId="13" fillId="18" borderId="0" applyNumberFormat="0" applyBorder="0" applyAlignment="0" applyProtection="0"/>
    <xf numFmtId="178" fontId="13" fillId="20" borderId="0" applyNumberFormat="0" applyBorder="0" applyAlignment="0" applyProtection="0"/>
    <xf numFmtId="178" fontId="13" fillId="20" borderId="0" applyNumberFormat="0" applyBorder="0" applyAlignment="0" applyProtection="0"/>
    <xf numFmtId="178"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4" fillId="7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21" borderId="0" applyNumberFormat="0" applyBorder="0" applyAlignment="0" applyProtection="0"/>
    <xf numFmtId="178" fontId="13" fillId="21" borderId="0" applyNumberFormat="0" applyBorder="0" applyAlignment="0" applyProtection="0"/>
    <xf numFmtId="178" fontId="13" fillId="21" borderId="0" applyNumberFormat="0" applyBorder="0" applyAlignment="0" applyProtection="0"/>
    <xf numFmtId="0" fontId="13" fillId="21" borderId="0" applyNumberFormat="0" applyBorder="0" applyAlignment="0" applyProtection="0"/>
    <xf numFmtId="177" fontId="13" fillId="13" borderId="0" applyNumberFormat="0" applyBorder="0" applyAlignment="0" applyProtection="0"/>
    <xf numFmtId="177" fontId="13" fillId="21" borderId="0" applyNumberFormat="0" applyBorder="0" applyAlignment="0" applyProtection="0"/>
    <xf numFmtId="177" fontId="13" fillId="13" borderId="0" applyNumberFormat="0" applyBorder="0" applyAlignment="0" applyProtection="0"/>
    <xf numFmtId="177" fontId="13" fillId="21"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21" borderId="0" applyNumberFormat="0" applyBorder="0" applyAlignment="0" applyProtection="0"/>
    <xf numFmtId="177" fontId="13" fillId="13"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21" borderId="0" applyNumberFormat="0" applyBorder="0" applyAlignment="0" applyProtection="0"/>
    <xf numFmtId="177" fontId="13" fillId="13" borderId="0" applyNumberFormat="0" applyBorder="0" applyAlignment="0" applyProtection="0"/>
    <xf numFmtId="178" fontId="13" fillId="21" borderId="0" applyNumberFormat="0" applyBorder="0" applyAlignment="0" applyProtection="0"/>
    <xf numFmtId="178" fontId="13" fillId="21" borderId="0" applyNumberFormat="0" applyBorder="0" applyAlignment="0" applyProtection="0"/>
    <xf numFmtId="178"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4" fillId="7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22" borderId="0" applyNumberFormat="0" applyBorder="0" applyAlignment="0" applyProtection="0"/>
    <xf numFmtId="178" fontId="13" fillId="22" borderId="0" applyNumberFormat="0" applyBorder="0" applyAlignment="0" applyProtection="0"/>
    <xf numFmtId="178" fontId="13" fillId="22" borderId="0" applyNumberFormat="0" applyBorder="0" applyAlignment="0" applyProtection="0"/>
    <xf numFmtId="0" fontId="13" fillId="22" borderId="0" applyNumberFormat="0" applyBorder="0" applyAlignment="0" applyProtection="0"/>
    <xf numFmtId="177" fontId="13" fillId="9" borderId="0" applyNumberFormat="0" applyBorder="0" applyAlignment="0" applyProtection="0"/>
    <xf numFmtId="177" fontId="13" fillId="22" borderId="0" applyNumberFormat="0" applyBorder="0" applyAlignment="0" applyProtection="0"/>
    <xf numFmtId="177" fontId="13" fillId="9" borderId="0" applyNumberFormat="0" applyBorder="0" applyAlignment="0" applyProtection="0"/>
    <xf numFmtId="177" fontId="13" fillId="22"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22" borderId="0" applyNumberFormat="0" applyBorder="0" applyAlignment="0" applyProtection="0"/>
    <xf numFmtId="177" fontId="13" fillId="9"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22" borderId="0" applyNumberFormat="0" applyBorder="0" applyAlignment="0" applyProtection="0"/>
    <xf numFmtId="177" fontId="13" fillId="9" borderId="0" applyNumberFormat="0" applyBorder="0" applyAlignment="0" applyProtection="0"/>
    <xf numFmtId="178" fontId="13" fillId="22" borderId="0" applyNumberFormat="0" applyBorder="0" applyAlignment="0" applyProtection="0"/>
    <xf numFmtId="178" fontId="13" fillId="22" borderId="0" applyNumberFormat="0" applyBorder="0" applyAlignment="0" applyProtection="0"/>
    <xf numFmtId="178"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3" fillId="26" borderId="0" applyNumberFormat="0" applyBorder="0" applyAlignment="0" applyProtection="0"/>
    <xf numFmtId="173" fontId="43" fillId="23" borderId="0" applyNumberFormat="0" applyBorder="0" applyAlignment="0" applyProtection="0"/>
    <xf numFmtId="173" fontId="13" fillId="23" borderId="0" applyNumberFormat="0" applyBorder="0" applyAlignment="0" applyProtection="0"/>
    <xf numFmtId="173" fontId="43" fillId="23" borderId="0" applyNumberFormat="0" applyBorder="0" applyAlignment="0" applyProtection="0"/>
    <xf numFmtId="0" fontId="13" fillId="23" borderId="0" applyNumberFormat="0" applyBorder="0" applyAlignment="0" applyProtection="0"/>
    <xf numFmtId="173" fontId="43" fillId="23" borderId="0" applyNumberFormat="0" applyBorder="0" applyAlignment="0" applyProtection="0"/>
    <xf numFmtId="173" fontId="43" fillId="23" borderId="0" applyNumberFormat="0" applyBorder="0" applyAlignment="0" applyProtection="0"/>
    <xf numFmtId="173" fontId="43" fillId="23" borderId="0" applyNumberFormat="0" applyBorder="0" applyAlignment="0" applyProtection="0"/>
    <xf numFmtId="173" fontId="43" fillId="23" borderId="0" applyNumberFormat="0" applyBorder="0" applyAlignment="0" applyProtection="0"/>
    <xf numFmtId="173" fontId="43" fillId="23"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3" fillId="30" borderId="0" applyNumberFormat="0" applyBorder="0" applyAlignment="0" applyProtection="0"/>
    <xf numFmtId="173" fontId="43" fillId="27" borderId="0" applyNumberFormat="0" applyBorder="0" applyAlignment="0" applyProtection="0"/>
    <xf numFmtId="173" fontId="13" fillId="27" borderId="0" applyNumberFormat="0" applyBorder="0" applyAlignment="0" applyProtection="0"/>
    <xf numFmtId="173" fontId="43" fillId="27" borderId="0" applyNumberFormat="0" applyBorder="0" applyAlignment="0" applyProtection="0"/>
    <xf numFmtId="0" fontId="13" fillId="27" borderId="0" applyNumberFormat="0" applyBorder="0" applyAlignment="0" applyProtection="0"/>
    <xf numFmtId="173" fontId="43" fillId="27" borderId="0" applyNumberFormat="0" applyBorder="0" applyAlignment="0" applyProtection="0"/>
    <xf numFmtId="173" fontId="43" fillId="27" borderId="0" applyNumberFormat="0" applyBorder="0" applyAlignment="0" applyProtection="0"/>
    <xf numFmtId="173" fontId="43" fillId="27" borderId="0" applyNumberFormat="0" applyBorder="0" applyAlignment="0" applyProtection="0"/>
    <xf numFmtId="173" fontId="43" fillId="27" borderId="0" applyNumberFormat="0" applyBorder="0" applyAlignment="0" applyProtection="0"/>
    <xf numFmtId="173" fontId="43" fillId="27" borderId="0" applyNumberFormat="0" applyBorder="0" applyAlignment="0" applyProtection="0"/>
    <xf numFmtId="0" fontId="1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3" fillId="34" borderId="0" applyNumberFormat="0" applyBorder="0" applyAlignment="0" applyProtection="0"/>
    <xf numFmtId="173" fontId="43" fillId="31" borderId="0" applyNumberFormat="0" applyBorder="0" applyAlignment="0" applyProtection="0"/>
    <xf numFmtId="173" fontId="13" fillId="31" borderId="0" applyNumberFormat="0" applyBorder="0" applyAlignment="0" applyProtection="0"/>
    <xf numFmtId="173" fontId="43" fillId="31" borderId="0" applyNumberFormat="0" applyBorder="0" applyAlignment="0" applyProtection="0"/>
    <xf numFmtId="0" fontId="13" fillId="31" borderId="0" applyNumberFormat="0" applyBorder="0" applyAlignment="0" applyProtection="0"/>
    <xf numFmtId="173" fontId="43" fillId="31" borderId="0" applyNumberFormat="0" applyBorder="0" applyAlignment="0" applyProtection="0"/>
    <xf numFmtId="173" fontId="43" fillId="31" borderId="0" applyNumberFormat="0" applyBorder="0" applyAlignment="0" applyProtection="0"/>
    <xf numFmtId="173" fontId="43" fillId="31" borderId="0" applyNumberFormat="0" applyBorder="0" applyAlignment="0" applyProtection="0"/>
    <xf numFmtId="173" fontId="43" fillId="31" borderId="0" applyNumberFormat="0" applyBorder="0" applyAlignment="0" applyProtection="0"/>
    <xf numFmtId="173" fontId="43" fillId="31" borderId="0" applyNumberFormat="0" applyBorder="0" applyAlignment="0" applyProtection="0"/>
    <xf numFmtId="0" fontId="13" fillId="20" borderId="0" applyNumberFormat="0" applyBorder="0" applyAlignment="0" applyProtection="0"/>
    <xf numFmtId="0" fontId="1" fillId="28" borderId="0" applyNumberFormat="0" applyBorder="0" applyAlignment="0" applyProtection="0"/>
    <xf numFmtId="0" fontId="1" fillId="35" borderId="0" applyNumberFormat="0" applyBorder="0" applyAlignment="0" applyProtection="0"/>
    <xf numFmtId="0" fontId="13" fillId="29" borderId="0" applyNumberFormat="0" applyBorder="0" applyAlignment="0" applyProtection="0"/>
    <xf numFmtId="173" fontId="43" fillId="20" borderId="0" applyNumberFormat="0" applyBorder="0" applyAlignment="0" applyProtection="0"/>
    <xf numFmtId="173" fontId="13" fillId="20" borderId="0" applyNumberFormat="0" applyBorder="0" applyAlignment="0" applyProtection="0"/>
    <xf numFmtId="173" fontId="43" fillId="20" borderId="0" applyNumberFormat="0" applyBorder="0" applyAlignment="0" applyProtection="0"/>
    <xf numFmtId="0" fontId="13" fillId="20" borderId="0" applyNumberFormat="0" applyBorder="0" applyAlignment="0" applyProtection="0"/>
    <xf numFmtId="173" fontId="43" fillId="20" borderId="0" applyNumberFormat="0" applyBorder="0" applyAlignment="0" applyProtection="0"/>
    <xf numFmtId="173" fontId="43" fillId="20" borderId="0" applyNumberFormat="0" applyBorder="0" applyAlignment="0" applyProtection="0"/>
    <xf numFmtId="173" fontId="43" fillId="20" borderId="0" applyNumberFormat="0" applyBorder="0" applyAlignment="0" applyProtection="0"/>
    <xf numFmtId="173" fontId="43" fillId="20" borderId="0" applyNumberFormat="0" applyBorder="0" applyAlignment="0" applyProtection="0"/>
    <xf numFmtId="173" fontId="43" fillId="20" borderId="0" applyNumberFormat="0" applyBorder="0" applyAlignment="0" applyProtection="0"/>
    <xf numFmtId="0" fontId="13" fillId="21"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3" fillId="26" borderId="0" applyNumberFormat="0" applyBorder="0" applyAlignment="0" applyProtection="0"/>
    <xf numFmtId="173" fontId="43" fillId="21" borderId="0" applyNumberFormat="0" applyBorder="0" applyAlignment="0" applyProtection="0"/>
    <xf numFmtId="173" fontId="13" fillId="21" borderId="0" applyNumberFormat="0" applyBorder="0" applyAlignment="0" applyProtection="0"/>
    <xf numFmtId="173" fontId="43" fillId="21" borderId="0" applyNumberFormat="0" applyBorder="0" applyAlignment="0" applyProtection="0"/>
    <xf numFmtId="0" fontId="13" fillId="21" borderId="0" applyNumberFormat="0" applyBorder="0" applyAlignment="0" applyProtection="0"/>
    <xf numFmtId="173" fontId="43" fillId="21" borderId="0" applyNumberFormat="0" applyBorder="0" applyAlignment="0" applyProtection="0"/>
    <xf numFmtId="173" fontId="43" fillId="21" borderId="0" applyNumberFormat="0" applyBorder="0" applyAlignment="0" applyProtection="0"/>
    <xf numFmtId="173" fontId="43" fillId="21" borderId="0" applyNumberFormat="0" applyBorder="0" applyAlignment="0" applyProtection="0"/>
    <xf numFmtId="173" fontId="43" fillId="21" borderId="0" applyNumberFormat="0" applyBorder="0" applyAlignment="0" applyProtection="0"/>
    <xf numFmtId="173" fontId="43" fillId="21" borderId="0" applyNumberFormat="0" applyBorder="0" applyAlignment="0" applyProtection="0"/>
    <xf numFmtId="0" fontId="13"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3" fillId="41" borderId="0" applyNumberFormat="0" applyBorder="0" applyAlignment="0" applyProtection="0"/>
    <xf numFmtId="173" fontId="43" fillId="38" borderId="0" applyNumberFormat="0" applyBorder="0" applyAlignment="0" applyProtection="0"/>
    <xf numFmtId="173" fontId="13" fillId="38" borderId="0" applyNumberFormat="0" applyBorder="0" applyAlignment="0" applyProtection="0"/>
    <xf numFmtId="173" fontId="43" fillId="38" borderId="0" applyNumberFormat="0" applyBorder="0" applyAlignment="0" applyProtection="0"/>
    <xf numFmtId="0" fontId="13" fillId="38" borderId="0" applyNumberFormat="0" applyBorder="0" applyAlignment="0" applyProtection="0"/>
    <xf numFmtId="173" fontId="43" fillId="38" borderId="0" applyNumberFormat="0" applyBorder="0" applyAlignment="0" applyProtection="0"/>
    <xf numFmtId="173" fontId="43" fillId="38" borderId="0" applyNumberFormat="0" applyBorder="0" applyAlignment="0" applyProtection="0"/>
    <xf numFmtId="173" fontId="43" fillId="38" borderId="0" applyNumberFormat="0" applyBorder="0" applyAlignment="0" applyProtection="0"/>
    <xf numFmtId="173" fontId="43" fillId="38" borderId="0" applyNumberFormat="0" applyBorder="0" applyAlignment="0" applyProtection="0"/>
    <xf numFmtId="173" fontId="43" fillId="38" borderId="0" applyNumberFormat="0" applyBorder="0" applyAlignment="0" applyProtection="0"/>
    <xf numFmtId="0" fontId="27" fillId="0" borderId="0"/>
    <xf numFmtId="14" fontId="43" fillId="0" borderId="0" applyNumberFormat="0"/>
    <xf numFmtId="14" fontId="14" fillId="0" borderId="0" applyNumberFormat="0"/>
    <xf numFmtId="14" fontId="14" fillId="0" borderId="0" applyNumberFormat="0"/>
    <xf numFmtId="14" fontId="43" fillId="0" borderId="0" applyNumberFormat="0"/>
    <xf numFmtId="0" fontId="6" fillId="5" borderId="0" applyNumberFormat="0" applyBorder="0" applyAlignment="0" applyProtection="0"/>
    <xf numFmtId="173" fontId="6" fillId="5" borderId="0" applyNumberFormat="0" applyBorder="0" applyAlignment="0" applyProtection="0"/>
    <xf numFmtId="173" fontId="43" fillId="5" borderId="0" applyNumberFormat="0" applyBorder="0" applyAlignment="0" applyProtection="0"/>
    <xf numFmtId="0" fontId="6" fillId="5" borderId="0" applyNumberFormat="0" applyBorder="0" applyAlignment="0" applyProtection="0"/>
    <xf numFmtId="173" fontId="43" fillId="5" borderId="0" applyNumberFormat="0" applyBorder="0" applyAlignment="0" applyProtection="0"/>
    <xf numFmtId="173" fontId="43" fillId="5" borderId="0" applyNumberFormat="0" applyBorder="0" applyAlignment="0" applyProtection="0"/>
    <xf numFmtId="0" fontId="30" fillId="0" borderId="2" applyNumberFormat="0" applyFill="0" applyAlignment="0" applyProtection="0"/>
    <xf numFmtId="0" fontId="5" fillId="6" borderId="0" applyNumberFormat="0" applyBorder="0" applyAlignment="0" applyProtection="0"/>
    <xf numFmtId="0" fontId="45" fillId="7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 fillId="33" borderId="0" applyNumberFormat="0" applyBorder="0" applyAlignment="0" applyProtection="0"/>
    <xf numFmtId="0" fontId="5" fillId="6" borderId="0" applyNumberFormat="0" applyBorder="0" applyAlignment="0" applyProtection="0"/>
    <xf numFmtId="177" fontId="5" fillId="6" borderId="0" applyNumberFormat="0" applyBorder="0" applyAlignment="0" applyProtection="0"/>
    <xf numFmtId="178" fontId="5" fillId="6" borderId="0" applyNumberFormat="0" applyBorder="0" applyAlignment="0" applyProtection="0"/>
    <xf numFmtId="178" fontId="5" fillId="6" borderId="0" applyNumberFormat="0" applyBorder="0" applyAlignment="0" applyProtection="0"/>
    <xf numFmtId="178" fontId="5" fillId="6" borderId="0" applyNumberFormat="0" applyBorder="0" applyAlignment="0" applyProtection="0"/>
    <xf numFmtId="178" fontId="5" fillId="6" borderId="0" applyNumberFormat="0" applyBorder="0" applyAlignment="0" applyProtection="0"/>
    <xf numFmtId="178"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179" fontId="28" fillId="0" borderId="0" applyFont="0" applyFill="0" applyBorder="0" applyAlignment="0" applyProtection="0"/>
    <xf numFmtId="0" fontId="31" fillId="0" borderId="0"/>
    <xf numFmtId="0" fontId="8" fillId="18" borderId="3" applyNumberFormat="0" applyAlignment="0" applyProtection="0"/>
    <xf numFmtId="173" fontId="8" fillId="18" borderId="3" applyNumberFormat="0" applyAlignment="0" applyProtection="0"/>
    <xf numFmtId="173" fontId="43" fillId="18" borderId="3" applyNumberFormat="0" applyAlignment="0" applyProtection="0"/>
    <xf numFmtId="0" fontId="8" fillId="18" borderId="3" applyNumberFormat="0" applyAlignment="0" applyProtection="0"/>
    <xf numFmtId="173" fontId="43" fillId="18" borderId="3" applyNumberFormat="0" applyAlignment="0" applyProtection="0"/>
    <xf numFmtId="173" fontId="43" fillId="18" borderId="3" applyNumberFormat="0" applyAlignment="0" applyProtection="0"/>
    <xf numFmtId="0" fontId="46" fillId="74" borderId="1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8" borderId="3" applyNumberFormat="0" applyAlignment="0" applyProtection="0"/>
    <xf numFmtId="178" fontId="8" fillId="18" borderId="3" applyNumberFormat="0" applyAlignment="0" applyProtection="0"/>
    <xf numFmtId="178" fontId="8" fillId="18" borderId="3" applyNumberFormat="0" applyAlignment="0" applyProtection="0"/>
    <xf numFmtId="0" fontId="32" fillId="42" borderId="4" applyNumberFormat="0" applyAlignment="0" applyProtection="0"/>
    <xf numFmtId="0" fontId="8" fillId="18" borderId="3" applyNumberFormat="0" applyAlignment="0" applyProtection="0"/>
    <xf numFmtId="177" fontId="8" fillId="12" borderId="3" applyNumberFormat="0" applyAlignment="0" applyProtection="0"/>
    <xf numFmtId="177" fontId="8" fillId="18" borderId="3" applyNumberFormat="0" applyAlignment="0" applyProtection="0"/>
    <xf numFmtId="177" fontId="8" fillId="12" borderId="3" applyNumberFormat="0" applyAlignment="0" applyProtection="0"/>
    <xf numFmtId="177" fontId="8" fillId="18"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8" borderId="3" applyNumberFormat="0" applyAlignment="0" applyProtection="0"/>
    <xf numFmtId="177" fontId="8" fillId="12" borderId="3" applyNumberFormat="0" applyAlignment="0" applyProtection="0"/>
    <xf numFmtId="177" fontId="8" fillId="18" borderId="3" applyNumberFormat="0" applyAlignment="0" applyProtection="0"/>
    <xf numFmtId="177" fontId="8" fillId="18"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8" borderId="3" applyNumberFormat="0" applyAlignment="0" applyProtection="0"/>
    <xf numFmtId="177" fontId="8" fillId="12" borderId="3" applyNumberFormat="0" applyAlignment="0" applyProtection="0"/>
    <xf numFmtId="178" fontId="8" fillId="18" borderId="3" applyNumberFormat="0" applyAlignment="0" applyProtection="0"/>
    <xf numFmtId="178" fontId="8" fillId="18" borderId="3" applyNumberFormat="0" applyAlignment="0" applyProtection="0"/>
    <xf numFmtId="178" fontId="8" fillId="18" borderId="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180" fontId="15" fillId="0" borderId="0"/>
    <xf numFmtId="180" fontId="33" fillId="0" borderId="0"/>
    <xf numFmtId="180" fontId="15" fillId="0" borderId="0"/>
    <xf numFmtId="0" fontId="15" fillId="0" borderId="0"/>
    <xf numFmtId="0" fontId="33" fillId="0" borderId="0"/>
    <xf numFmtId="0" fontId="15" fillId="0" borderId="0"/>
    <xf numFmtId="0" fontId="47" fillId="75" borderId="14"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4" borderId="5" applyNumberFormat="0" applyAlignment="0" applyProtection="0"/>
    <xf numFmtId="0" fontId="10" fillId="43" borderId="5" applyNumberFormat="0" applyAlignment="0" applyProtection="0"/>
    <xf numFmtId="177" fontId="10" fillId="43" borderId="5" applyNumberFormat="0" applyAlignment="0" applyProtection="0"/>
    <xf numFmtId="178" fontId="10" fillId="43" borderId="5" applyNumberFormat="0" applyAlignment="0" applyProtection="0"/>
    <xf numFmtId="178" fontId="10" fillId="43" borderId="5" applyNumberFormat="0" applyAlignment="0" applyProtection="0"/>
    <xf numFmtId="178" fontId="10" fillId="43" borderId="5" applyNumberFormat="0" applyAlignment="0" applyProtection="0"/>
    <xf numFmtId="178" fontId="10" fillId="43" borderId="5" applyNumberFormat="0" applyAlignment="0" applyProtection="0"/>
    <xf numFmtId="178"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48" fillId="0" borderId="1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5" fillId="0" borderId="7" applyNumberFormat="0" applyFill="0" applyAlignment="0" applyProtection="0"/>
    <xf numFmtId="0" fontId="9" fillId="0" borderId="6" applyNumberFormat="0" applyFill="0" applyAlignment="0" applyProtection="0"/>
    <xf numFmtId="177" fontId="9" fillId="0" borderId="6" applyNumberFormat="0" applyFill="0" applyAlignment="0" applyProtection="0"/>
    <xf numFmtId="178" fontId="9" fillId="0" borderId="6" applyNumberFormat="0" applyFill="0" applyAlignment="0" applyProtection="0"/>
    <xf numFmtId="178" fontId="9" fillId="0" borderId="6" applyNumberFormat="0" applyFill="0" applyAlignment="0" applyProtection="0"/>
    <xf numFmtId="178" fontId="9" fillId="0" borderId="6" applyNumberFormat="0" applyFill="0" applyAlignment="0" applyProtection="0"/>
    <xf numFmtId="178" fontId="9" fillId="0" borderId="6" applyNumberFormat="0" applyFill="0" applyAlignment="0" applyProtection="0"/>
    <xf numFmtId="178"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43" borderId="5" applyNumberFormat="0" applyAlignment="0" applyProtection="0"/>
    <xf numFmtId="0" fontId="9" fillId="0" borderId="6" applyNumberFormat="0" applyFill="0" applyAlignment="0" applyProtection="0"/>
    <xf numFmtId="0" fontId="10" fillId="43" borderId="5" applyNumberFormat="0" applyAlignment="0" applyProtection="0"/>
    <xf numFmtId="173" fontId="43" fillId="43" borderId="5" applyNumberFormat="0" applyAlignment="0" applyProtection="0"/>
    <xf numFmtId="0" fontId="10" fillId="43" borderId="5" applyNumberFormat="0" applyAlignment="0" applyProtection="0"/>
    <xf numFmtId="173" fontId="43" fillId="43" borderId="5" applyNumberFormat="0" applyAlignment="0" applyProtection="0"/>
    <xf numFmtId="173" fontId="43" fillId="43" borderId="5" applyNumberFormat="0" applyAlignment="0" applyProtection="0"/>
    <xf numFmtId="41" fontId="15" fillId="0" borderId="0" applyFont="0" applyFill="0" applyBorder="0" applyAlignment="0" applyProtection="0"/>
    <xf numFmtId="44" fontId="1" fillId="0" borderId="0" applyFont="0" applyFill="0" applyBorder="0" applyAlignment="0" applyProtection="0"/>
    <xf numFmtId="181" fontId="1" fillId="0" borderId="0" applyFont="0" applyFill="0" applyBorder="0" applyAlignment="0" applyProtection="0"/>
    <xf numFmtId="44" fontId="1" fillId="0" borderId="0" applyFont="0" applyFill="0" applyBorder="0" applyAlignment="0" applyProtection="0"/>
    <xf numFmtId="18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5" fillId="0" borderId="0" applyFont="0" applyFill="0" applyBorder="0" applyAlignment="0" applyProtection="0"/>
    <xf numFmtId="3" fontId="15" fillId="0" borderId="0" applyFill="0" applyBorder="0" applyAlignment="0" applyProtection="0"/>
    <xf numFmtId="0" fontId="18" fillId="0" borderId="0"/>
    <xf numFmtId="177" fontId="18" fillId="0" borderId="0"/>
    <xf numFmtId="177" fontId="18" fillId="0" borderId="0"/>
    <xf numFmtId="177" fontId="18" fillId="0" borderId="0"/>
    <xf numFmtId="177" fontId="15" fillId="0" borderId="0"/>
    <xf numFmtId="177" fontId="15" fillId="0" borderId="0"/>
    <xf numFmtId="177" fontId="15" fillId="0" borderId="0"/>
    <xf numFmtId="0" fontId="18" fillId="0" borderId="0"/>
    <xf numFmtId="173" fontId="18" fillId="0" borderId="0"/>
    <xf numFmtId="173" fontId="43" fillId="0" borderId="0"/>
    <xf numFmtId="173" fontId="18" fillId="0" borderId="0"/>
    <xf numFmtId="0" fontId="34" fillId="0" borderId="0"/>
    <xf numFmtId="173" fontId="18" fillId="0" borderId="0"/>
    <xf numFmtId="0" fontId="34" fillId="0" borderId="0"/>
    <xf numFmtId="0" fontId="18" fillId="0" borderId="0"/>
    <xf numFmtId="177" fontId="18" fillId="0" borderId="0"/>
    <xf numFmtId="177" fontId="18" fillId="0" borderId="0"/>
    <xf numFmtId="177" fontId="18" fillId="0" borderId="0"/>
    <xf numFmtId="177" fontId="18" fillId="0" borderId="0"/>
    <xf numFmtId="177" fontId="18" fillId="0" borderId="0"/>
    <xf numFmtId="0" fontId="14" fillId="0" borderId="0"/>
    <xf numFmtId="177" fontId="14" fillId="0" borderId="0"/>
    <xf numFmtId="177" fontId="14" fillId="0" borderId="0"/>
    <xf numFmtId="177" fontId="14" fillId="0" borderId="0"/>
    <xf numFmtId="177" fontId="15" fillId="0" borderId="0"/>
    <xf numFmtId="177" fontId="15" fillId="0" borderId="0"/>
    <xf numFmtId="177" fontId="15" fillId="0" borderId="0"/>
    <xf numFmtId="0" fontId="14" fillId="0" borderId="0"/>
    <xf numFmtId="173" fontId="14" fillId="0" borderId="0"/>
    <xf numFmtId="173" fontId="43" fillId="0" borderId="0"/>
    <xf numFmtId="173" fontId="14" fillId="0" borderId="0"/>
    <xf numFmtId="0" fontId="18" fillId="0" borderId="0"/>
    <xf numFmtId="173" fontId="14" fillId="0" borderId="0"/>
    <xf numFmtId="0" fontId="18" fillId="0" borderId="0"/>
    <xf numFmtId="0" fontId="14" fillId="0" borderId="0"/>
    <xf numFmtId="177" fontId="14" fillId="0" borderId="0"/>
    <xf numFmtId="177" fontId="14" fillId="0" borderId="0"/>
    <xf numFmtId="177" fontId="14" fillId="0" borderId="0"/>
    <xf numFmtId="177" fontId="14" fillId="0" borderId="0"/>
    <xf numFmtId="177" fontId="14" fillId="0" borderId="0"/>
    <xf numFmtId="3" fontId="15"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15"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15" fillId="0" borderId="0" applyFill="0" applyBorder="0" applyAlignment="0" applyProtection="0"/>
    <xf numFmtId="0" fontId="18" fillId="0" borderId="0"/>
    <xf numFmtId="177" fontId="18" fillId="0" borderId="0"/>
    <xf numFmtId="177" fontId="18" fillId="0" borderId="0"/>
    <xf numFmtId="177" fontId="18" fillId="0" borderId="0"/>
    <xf numFmtId="177" fontId="15" fillId="0" borderId="0"/>
    <xf numFmtId="177" fontId="15" fillId="0" borderId="0"/>
    <xf numFmtId="177" fontId="15" fillId="0" borderId="0"/>
    <xf numFmtId="0" fontId="18" fillId="0" borderId="0"/>
    <xf numFmtId="173" fontId="18" fillId="0" borderId="0"/>
    <xf numFmtId="173" fontId="43" fillId="0" borderId="0"/>
    <xf numFmtId="173" fontId="18" fillId="0" borderId="0"/>
    <xf numFmtId="0" fontId="34" fillId="0" borderId="0"/>
    <xf numFmtId="173" fontId="18" fillId="0" borderId="0"/>
    <xf numFmtId="0" fontId="34" fillId="0" borderId="0"/>
    <xf numFmtId="0" fontId="18" fillId="0" borderId="0"/>
    <xf numFmtId="177" fontId="18" fillId="0" borderId="0"/>
    <xf numFmtId="177" fontId="18" fillId="0" borderId="0"/>
    <xf numFmtId="177" fontId="18" fillId="0" borderId="0"/>
    <xf numFmtId="177" fontId="18" fillId="0" borderId="0"/>
    <xf numFmtId="177" fontId="18" fillId="0" borderId="0"/>
    <xf numFmtId="0" fontId="14" fillId="0" borderId="0"/>
    <xf numFmtId="177" fontId="14" fillId="0" borderId="0"/>
    <xf numFmtId="177" fontId="14" fillId="0" borderId="0"/>
    <xf numFmtId="177" fontId="14" fillId="0" borderId="0"/>
    <xf numFmtId="177" fontId="15" fillId="0" borderId="0"/>
    <xf numFmtId="177" fontId="15" fillId="0" borderId="0"/>
    <xf numFmtId="177" fontId="15" fillId="0" borderId="0"/>
    <xf numFmtId="0" fontId="14" fillId="0" borderId="0"/>
    <xf numFmtId="173" fontId="14" fillId="0" borderId="0"/>
    <xf numFmtId="173" fontId="43" fillId="0" borderId="0"/>
    <xf numFmtId="173" fontId="14" fillId="0" borderId="0"/>
    <xf numFmtId="0" fontId="18" fillId="0" borderId="0"/>
    <xf numFmtId="173" fontId="14" fillId="0" borderId="0"/>
    <xf numFmtId="0" fontId="18" fillId="0" borderId="0"/>
    <xf numFmtId="0" fontId="14" fillId="0" borderId="0"/>
    <xf numFmtId="177" fontId="14" fillId="0" borderId="0"/>
    <xf numFmtId="177" fontId="14" fillId="0" borderId="0"/>
    <xf numFmtId="177" fontId="14" fillId="0" borderId="0"/>
    <xf numFmtId="177" fontId="14" fillId="0" borderId="0"/>
    <xf numFmtId="177" fontId="14" fillId="0" borderId="0"/>
    <xf numFmtId="182" fontId="14" fillId="0" borderId="0" applyFont="0" applyFill="0" applyBorder="0" applyAlignment="0" applyProtection="0"/>
    <xf numFmtId="183" fontId="14" fillId="0" borderId="0" applyFont="0" applyFill="0" applyBorder="0" applyAlignment="0" applyProtection="0"/>
    <xf numFmtId="184" fontId="15"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185" fontId="27" fillId="0" borderId="0" applyFill="0" applyBorder="0" applyAlignment="0" applyProtection="0"/>
    <xf numFmtId="184" fontId="15"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186" fontId="28" fillId="0" borderId="0" applyFont="0" applyFill="0" applyBorder="0" applyAlignment="0" applyProtection="0"/>
    <xf numFmtId="187" fontId="15"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15"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4" fontId="35" fillId="0" borderId="0" applyFont="0" applyFill="0" applyBorder="0" applyAlignment="0" applyProtection="0"/>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5" fillId="0" borderId="0">
      <protection locked="0"/>
    </xf>
    <xf numFmtId="177" fontId="15" fillId="0" borderId="0">
      <protection locked="0"/>
    </xf>
    <xf numFmtId="177" fontId="15" fillId="0" borderId="0">
      <protection locked="0"/>
    </xf>
    <xf numFmtId="0" fontId="19" fillId="0" borderId="0">
      <protection locked="0"/>
    </xf>
    <xf numFmtId="173" fontId="19" fillId="0" borderId="0">
      <protection locked="0"/>
    </xf>
    <xf numFmtId="173" fontId="43" fillId="0" borderId="0">
      <protection locked="0"/>
    </xf>
    <xf numFmtId="173" fontId="19" fillId="0" borderId="0">
      <protection locked="0"/>
    </xf>
    <xf numFmtId="0" fontId="15" fillId="0" borderId="0">
      <protection locked="0"/>
    </xf>
    <xf numFmtId="0" fontId="15" fillId="0" borderId="0">
      <protection locked="0"/>
    </xf>
    <xf numFmtId="177" fontId="19" fillId="0" borderId="0">
      <protection locked="0"/>
    </xf>
    <xf numFmtId="173" fontId="19" fillId="0" borderId="0">
      <protection locked="0"/>
    </xf>
    <xf numFmtId="0" fontId="15"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0" fontId="15" fillId="0" borderId="0"/>
    <xf numFmtId="0" fontId="15" fillId="0" borderId="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20" fillId="0" borderId="0">
      <protection locked="0"/>
    </xf>
    <xf numFmtId="177" fontId="20" fillId="0" borderId="0">
      <protection locked="0"/>
    </xf>
    <xf numFmtId="177" fontId="20" fillId="0" borderId="0">
      <protection locked="0"/>
    </xf>
    <xf numFmtId="177" fontId="20" fillId="0" borderId="0">
      <protection locked="0"/>
    </xf>
    <xf numFmtId="177" fontId="20" fillId="0" borderId="0">
      <protection locked="0"/>
    </xf>
    <xf numFmtId="177" fontId="20" fillId="0" borderId="0">
      <protection locked="0"/>
    </xf>
    <xf numFmtId="177" fontId="15" fillId="0" borderId="0">
      <protection locked="0"/>
    </xf>
    <xf numFmtId="177" fontId="15" fillId="0" borderId="0">
      <protection locked="0"/>
    </xf>
    <xf numFmtId="177" fontId="15" fillId="0" borderId="0">
      <protection locked="0"/>
    </xf>
    <xf numFmtId="0" fontId="20" fillId="0" borderId="0">
      <protection locked="0"/>
    </xf>
    <xf numFmtId="173" fontId="20" fillId="0" borderId="0">
      <protection locked="0"/>
    </xf>
    <xf numFmtId="173" fontId="43" fillId="0" borderId="0">
      <protection locked="0"/>
    </xf>
    <xf numFmtId="173" fontId="20" fillId="0" borderId="0">
      <protection locked="0"/>
    </xf>
    <xf numFmtId="0" fontId="19" fillId="0" borderId="0">
      <protection locked="0"/>
    </xf>
    <xf numFmtId="177" fontId="20" fillId="0" borderId="0">
      <protection locked="0"/>
    </xf>
    <xf numFmtId="173" fontId="20" fillId="0" borderId="0">
      <protection locked="0"/>
    </xf>
    <xf numFmtId="0" fontId="19" fillId="0" borderId="0">
      <protection locked="0"/>
    </xf>
    <xf numFmtId="177" fontId="20" fillId="0" borderId="0">
      <protection locked="0"/>
    </xf>
    <xf numFmtId="0" fontId="20" fillId="0" borderId="0">
      <protection locked="0"/>
    </xf>
    <xf numFmtId="177" fontId="20" fillId="0" borderId="0">
      <protection locked="0"/>
    </xf>
    <xf numFmtId="177" fontId="20" fillId="0" borderId="0">
      <protection locked="0"/>
    </xf>
    <xf numFmtId="177" fontId="20" fillId="0" borderId="0">
      <protection locked="0"/>
    </xf>
    <xf numFmtId="177" fontId="20" fillId="0" borderId="0">
      <protection locked="0"/>
    </xf>
    <xf numFmtId="177" fontId="20" fillId="0" borderId="0">
      <protection locked="0"/>
    </xf>
    <xf numFmtId="0" fontId="20" fillId="0" borderId="0">
      <protection locked="0"/>
    </xf>
    <xf numFmtId="177" fontId="20" fillId="0" borderId="0">
      <protection locked="0"/>
    </xf>
    <xf numFmtId="177" fontId="20" fillId="0" borderId="0">
      <protection locked="0"/>
    </xf>
    <xf numFmtId="177" fontId="20" fillId="0" borderId="0">
      <protection locked="0"/>
    </xf>
    <xf numFmtId="177" fontId="20" fillId="0" borderId="0">
      <protection locked="0"/>
    </xf>
    <xf numFmtId="177" fontId="20" fillId="0" borderId="0">
      <protection locked="0"/>
    </xf>
    <xf numFmtId="177" fontId="15" fillId="0" borderId="0">
      <protection locked="0"/>
    </xf>
    <xf numFmtId="177" fontId="15" fillId="0" borderId="0">
      <protection locked="0"/>
    </xf>
    <xf numFmtId="177" fontId="15" fillId="0" borderId="0">
      <protection locked="0"/>
    </xf>
    <xf numFmtId="0" fontId="20" fillId="0" borderId="0">
      <protection locked="0"/>
    </xf>
    <xf numFmtId="173" fontId="20" fillId="0" borderId="0">
      <protection locked="0"/>
    </xf>
    <xf numFmtId="173" fontId="43" fillId="0" borderId="0">
      <protection locked="0"/>
    </xf>
    <xf numFmtId="173" fontId="20" fillId="0" borderId="0">
      <protection locked="0"/>
    </xf>
    <xf numFmtId="0" fontId="19" fillId="0" borderId="0">
      <protection locked="0"/>
    </xf>
    <xf numFmtId="177" fontId="20" fillId="0" borderId="0">
      <protection locked="0"/>
    </xf>
    <xf numFmtId="173" fontId="20" fillId="0" borderId="0">
      <protection locked="0"/>
    </xf>
    <xf numFmtId="0" fontId="19" fillId="0" borderId="0">
      <protection locked="0"/>
    </xf>
    <xf numFmtId="177" fontId="20" fillId="0" borderId="0">
      <protection locked="0"/>
    </xf>
    <xf numFmtId="0" fontId="20" fillId="0" borderId="0">
      <protection locked="0"/>
    </xf>
    <xf numFmtId="177" fontId="20" fillId="0" borderId="0">
      <protection locked="0"/>
    </xf>
    <xf numFmtId="177" fontId="20" fillId="0" borderId="0">
      <protection locked="0"/>
    </xf>
    <xf numFmtId="177" fontId="20" fillId="0" borderId="0">
      <protection locked="0"/>
    </xf>
    <xf numFmtId="177" fontId="20" fillId="0" borderId="0">
      <protection locked="0"/>
    </xf>
    <xf numFmtId="177" fontId="20" fillId="0" borderId="0">
      <protection locked="0"/>
    </xf>
    <xf numFmtId="0" fontId="4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4" fillId="0" borderId="0" applyNumberFormat="0" applyFill="0" applyBorder="0" applyAlignment="0" applyProtection="0"/>
    <xf numFmtId="178" fontId="4" fillId="0" borderId="0" applyNumberFormat="0" applyFill="0" applyBorder="0" applyAlignment="0" applyProtection="0"/>
    <xf numFmtId="178" fontId="4"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177" fontId="36" fillId="0" borderId="0" applyNumberFormat="0" applyFill="0" applyBorder="0" applyAlignment="0" applyProtection="0"/>
    <xf numFmtId="177" fontId="4" fillId="0" borderId="0" applyNumberFormat="0" applyFill="0" applyBorder="0" applyAlignment="0" applyProtection="0"/>
    <xf numFmtId="177" fontId="36" fillId="0" borderId="0" applyNumberFormat="0" applyFill="0" applyBorder="0" applyAlignment="0" applyProtection="0"/>
    <xf numFmtId="177" fontId="4"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4" fillId="0" borderId="0" applyNumberFormat="0" applyFill="0" applyBorder="0" applyAlignment="0" applyProtection="0"/>
    <xf numFmtId="177" fontId="36" fillId="0" borderId="0" applyNumberFormat="0" applyFill="0" applyBorder="0" applyAlignment="0" applyProtection="0"/>
    <xf numFmtId="177" fontId="4" fillId="0" borderId="0" applyNumberFormat="0" applyFill="0" applyBorder="0" applyAlignment="0" applyProtection="0"/>
    <xf numFmtId="177" fontId="4"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4" fillId="0" borderId="0" applyNumberFormat="0" applyFill="0" applyBorder="0" applyAlignment="0" applyProtection="0"/>
    <xf numFmtId="177" fontId="36" fillId="0" borderId="0" applyNumberFormat="0" applyFill="0" applyBorder="0" applyAlignment="0" applyProtection="0"/>
    <xf numFmtId="178" fontId="4" fillId="0" borderId="0" applyNumberFormat="0" applyFill="0" applyBorder="0" applyAlignment="0" applyProtection="0"/>
    <xf numFmtId="178" fontId="4" fillId="0" borderId="0" applyNumberFormat="0" applyFill="0" applyBorder="0" applyAlignment="0" applyProtection="0"/>
    <xf numFmtId="178"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38" borderId="0" applyNumberFormat="0" applyBorder="0" applyAlignment="0" applyProtection="0"/>
    <xf numFmtId="0" fontId="44" fillId="7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23" borderId="0" applyNumberFormat="0" applyBorder="0" applyAlignment="0" applyProtection="0"/>
    <xf numFmtId="178" fontId="13" fillId="23" borderId="0" applyNumberFormat="0" applyBorder="0" applyAlignment="0" applyProtection="0"/>
    <xf numFmtId="178" fontId="13" fillId="23" borderId="0" applyNumberFormat="0" applyBorder="0" applyAlignment="0" applyProtection="0"/>
    <xf numFmtId="0" fontId="13" fillId="49" borderId="0" applyNumberFormat="0" applyBorder="0" applyAlignment="0" applyProtection="0"/>
    <xf numFmtId="0" fontId="13" fillId="23" borderId="0" applyNumberFormat="0" applyBorder="0" applyAlignment="0" applyProtection="0"/>
    <xf numFmtId="177" fontId="13" fillId="48" borderId="0" applyNumberFormat="0" applyBorder="0" applyAlignment="0" applyProtection="0"/>
    <xf numFmtId="177" fontId="13" fillId="23" borderId="0" applyNumberFormat="0" applyBorder="0" applyAlignment="0" applyProtection="0"/>
    <xf numFmtId="177" fontId="13" fillId="48" borderId="0" applyNumberFormat="0" applyBorder="0" applyAlignment="0" applyProtection="0"/>
    <xf numFmtId="177" fontId="13" fillId="23"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23" borderId="0" applyNumberFormat="0" applyBorder="0" applyAlignment="0" applyProtection="0"/>
    <xf numFmtId="177" fontId="13" fillId="48"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23" borderId="0" applyNumberFormat="0" applyBorder="0" applyAlignment="0" applyProtection="0"/>
    <xf numFmtId="177" fontId="13" fillId="48" borderId="0" applyNumberFormat="0" applyBorder="0" applyAlignment="0" applyProtection="0"/>
    <xf numFmtId="178" fontId="13" fillId="23" borderId="0" applyNumberFormat="0" applyBorder="0" applyAlignment="0" applyProtection="0"/>
    <xf numFmtId="178" fontId="13" fillId="23" borderId="0" applyNumberFormat="0" applyBorder="0" applyAlignment="0" applyProtection="0"/>
    <xf numFmtId="178"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4" fillId="7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50" borderId="0" applyNumberFormat="0" applyBorder="0" applyAlignment="0" applyProtection="0"/>
    <xf numFmtId="0" fontId="13" fillId="27" borderId="0" applyNumberFormat="0" applyBorder="0" applyAlignment="0" applyProtection="0"/>
    <xf numFmtId="177" fontId="13" fillId="27" borderId="0" applyNumberFormat="0" applyBorder="0" applyAlignment="0" applyProtection="0"/>
    <xf numFmtId="178" fontId="13" fillId="27" borderId="0" applyNumberFormat="0" applyBorder="0" applyAlignment="0" applyProtection="0"/>
    <xf numFmtId="178" fontId="13" fillId="27" borderId="0" applyNumberFormat="0" applyBorder="0" applyAlignment="0" applyProtection="0"/>
    <xf numFmtId="178" fontId="13" fillId="27" borderId="0" applyNumberFormat="0" applyBorder="0" applyAlignment="0" applyProtection="0"/>
    <xf numFmtId="178" fontId="13" fillId="27" borderId="0" applyNumberFormat="0" applyBorder="0" applyAlignment="0" applyProtection="0"/>
    <xf numFmtId="178"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44" fillId="78"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51" borderId="0" applyNumberFormat="0" applyBorder="0" applyAlignment="0" applyProtection="0"/>
    <xf numFmtId="0" fontId="13" fillId="31" borderId="0" applyNumberFormat="0" applyBorder="0" applyAlignment="0" applyProtection="0"/>
    <xf numFmtId="177" fontId="13" fillId="31" borderId="0" applyNumberFormat="0" applyBorder="0" applyAlignment="0" applyProtection="0"/>
    <xf numFmtId="178" fontId="13" fillId="31" borderId="0" applyNumberFormat="0" applyBorder="0" applyAlignment="0" applyProtection="0"/>
    <xf numFmtId="178" fontId="13" fillId="31" borderId="0" applyNumberFormat="0" applyBorder="0" applyAlignment="0" applyProtection="0"/>
    <xf numFmtId="178" fontId="13" fillId="31" borderId="0" applyNumberFormat="0" applyBorder="0" applyAlignment="0" applyProtection="0"/>
    <xf numFmtId="178" fontId="13" fillId="31" borderId="0" applyNumberFormat="0" applyBorder="0" applyAlignment="0" applyProtection="0"/>
    <xf numFmtId="178"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44" fillId="7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20" borderId="0" applyNumberFormat="0" applyBorder="0" applyAlignment="0" applyProtection="0"/>
    <xf numFmtId="178" fontId="13" fillId="20" borderId="0" applyNumberFormat="0" applyBorder="0" applyAlignment="0" applyProtection="0"/>
    <xf numFmtId="178" fontId="13" fillId="20" borderId="0" applyNumberFormat="0" applyBorder="0" applyAlignment="0" applyProtection="0"/>
    <xf numFmtId="0" fontId="13" fillId="44" borderId="0" applyNumberFormat="0" applyBorder="0" applyAlignment="0" applyProtection="0"/>
    <xf numFmtId="0" fontId="13" fillId="20" borderId="0" applyNumberFormat="0" applyBorder="0" applyAlignment="0" applyProtection="0"/>
    <xf numFmtId="177" fontId="13" fillId="52" borderId="0" applyNumberFormat="0" applyBorder="0" applyAlignment="0" applyProtection="0"/>
    <xf numFmtId="177" fontId="13" fillId="20" borderId="0" applyNumberFormat="0" applyBorder="0" applyAlignment="0" applyProtection="0"/>
    <xf numFmtId="177" fontId="13" fillId="52" borderId="0" applyNumberFormat="0" applyBorder="0" applyAlignment="0" applyProtection="0"/>
    <xf numFmtId="177" fontId="13" fillId="20"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20" borderId="0" applyNumberFormat="0" applyBorder="0" applyAlignment="0" applyProtection="0"/>
    <xf numFmtId="177" fontId="13" fillId="52" borderId="0" applyNumberFormat="0" applyBorder="0" applyAlignment="0" applyProtection="0"/>
    <xf numFmtId="177" fontId="13" fillId="20" borderId="0" applyNumberFormat="0" applyBorder="0" applyAlignment="0" applyProtection="0"/>
    <xf numFmtId="177" fontId="13" fillId="20"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20" borderId="0" applyNumberFormat="0" applyBorder="0" applyAlignment="0" applyProtection="0"/>
    <xf numFmtId="177" fontId="13" fillId="52" borderId="0" applyNumberFormat="0" applyBorder="0" applyAlignment="0" applyProtection="0"/>
    <xf numFmtId="178" fontId="13" fillId="20" borderId="0" applyNumberFormat="0" applyBorder="0" applyAlignment="0" applyProtection="0"/>
    <xf numFmtId="178" fontId="13" fillId="20" borderId="0" applyNumberFormat="0" applyBorder="0" applyAlignment="0" applyProtection="0"/>
    <xf numFmtId="178"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4" fillId="8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177" fontId="13" fillId="21" borderId="0" applyNumberFormat="0" applyBorder="0" applyAlignment="0" applyProtection="0"/>
    <xf numFmtId="178" fontId="13" fillId="21" borderId="0" applyNumberFormat="0" applyBorder="0" applyAlignment="0" applyProtection="0"/>
    <xf numFmtId="178" fontId="13" fillId="21" borderId="0" applyNumberFormat="0" applyBorder="0" applyAlignment="0" applyProtection="0"/>
    <xf numFmtId="178" fontId="13" fillId="21" borderId="0" applyNumberFormat="0" applyBorder="0" applyAlignment="0" applyProtection="0"/>
    <xf numFmtId="178" fontId="13" fillId="21" borderId="0" applyNumberFormat="0" applyBorder="0" applyAlignment="0" applyProtection="0"/>
    <xf numFmtId="178"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4" fillId="81"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53" borderId="0" applyNumberFormat="0" applyBorder="0" applyAlignment="0" applyProtection="0"/>
    <xf numFmtId="0" fontId="13" fillId="38" borderId="0" applyNumberFormat="0" applyBorder="0" applyAlignment="0" applyProtection="0"/>
    <xf numFmtId="177" fontId="13" fillId="38" borderId="0" applyNumberFormat="0" applyBorder="0" applyAlignment="0" applyProtection="0"/>
    <xf numFmtId="178" fontId="13" fillId="38" borderId="0" applyNumberFormat="0" applyBorder="0" applyAlignment="0" applyProtection="0"/>
    <xf numFmtId="178" fontId="13" fillId="38" borderId="0" applyNumberFormat="0" applyBorder="0" applyAlignment="0" applyProtection="0"/>
    <xf numFmtId="178" fontId="13" fillId="38" borderId="0" applyNumberFormat="0" applyBorder="0" applyAlignment="0" applyProtection="0"/>
    <xf numFmtId="178" fontId="13" fillId="38" borderId="0" applyNumberFormat="0" applyBorder="0" applyAlignment="0" applyProtection="0"/>
    <xf numFmtId="178"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0" fillId="82" borderId="1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37" fillId="40" borderId="4" applyNumberFormat="0" applyAlignment="0" applyProtection="0"/>
    <xf numFmtId="0" fontId="7" fillId="9" borderId="3" applyNumberFormat="0" applyAlignment="0" applyProtection="0"/>
    <xf numFmtId="177" fontId="7" fillId="9" borderId="3" applyNumberFormat="0" applyAlignment="0" applyProtection="0"/>
    <xf numFmtId="178" fontId="7" fillId="9" borderId="3" applyNumberFormat="0" applyAlignment="0" applyProtection="0"/>
    <xf numFmtId="178" fontId="7" fillId="9" borderId="3" applyNumberFormat="0" applyAlignment="0" applyProtection="0"/>
    <xf numFmtId="178" fontId="7" fillId="9" borderId="3" applyNumberFormat="0" applyAlignment="0" applyProtection="0"/>
    <xf numFmtId="178" fontId="7" fillId="9" borderId="3" applyNumberFormat="0" applyAlignment="0" applyProtection="0"/>
    <xf numFmtId="178"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3" fontId="15" fillId="0" borderId="0"/>
    <xf numFmtId="173" fontId="43"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3"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3"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3"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3" fontId="15" fillId="0" borderId="0"/>
    <xf numFmtId="0" fontId="15" fillId="0" borderId="0"/>
    <xf numFmtId="173"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3"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3"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3" fontId="15" fillId="0" borderId="0"/>
    <xf numFmtId="173"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3"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0"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88" fontId="15" fillId="0" borderId="0" applyFont="0" applyFill="0" applyBorder="0" applyAlignment="0" applyProtection="0"/>
    <xf numFmtId="17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3" fontId="15" fillId="0" borderId="0" applyFont="0" applyFill="0" applyBorder="0" applyAlignment="0" applyProtection="0"/>
    <xf numFmtId="173" fontId="1" fillId="0" borderId="0" applyFont="0" applyFill="0" applyBorder="0" applyAlignment="0" applyProtection="0"/>
    <xf numFmtId="17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3" fontId="1" fillId="0" borderId="0" applyFont="0" applyFill="0" applyBorder="0" applyAlignment="0" applyProtection="0"/>
    <xf numFmtId="188" fontId="15" fillId="0" borderId="0" applyFont="0" applyFill="0" applyBorder="0" applyAlignment="0" applyProtection="0"/>
    <xf numFmtId="173" fontId="1" fillId="0" borderId="0" applyFont="0" applyFill="0" applyBorder="0" applyAlignment="0" applyProtection="0"/>
    <xf numFmtId="17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73" fontId="1" fillId="0" borderId="0" applyFont="0" applyFill="0" applyBorder="0" applyAlignment="0" applyProtection="0"/>
    <xf numFmtId="173" fontId="15" fillId="0" borderId="0" applyFont="0" applyFill="0" applyBorder="0" applyAlignment="0" applyProtection="0"/>
    <xf numFmtId="188" fontId="1"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8" fontId="27"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0" fontId="11" fillId="0" borderId="0" applyNumberFormat="0" applyFill="0" applyBorder="0" applyAlignment="0" applyProtection="0"/>
    <xf numFmtId="173" fontId="11" fillId="0" borderId="0" applyNumberFormat="0" applyFill="0" applyBorder="0" applyAlignment="0" applyProtection="0"/>
    <xf numFmtId="173" fontId="43" fillId="0" borderId="0" applyNumberFormat="0" applyFill="0" applyBorder="0" applyAlignment="0" applyProtection="0"/>
    <xf numFmtId="0" fontId="11" fillId="0" borderId="0" applyNumberFormat="0" applyFill="0" applyBorder="0" applyAlignment="0" applyProtection="0"/>
    <xf numFmtId="173" fontId="43" fillId="0" borderId="0" applyNumberFormat="0" applyFill="0" applyBorder="0" applyAlignment="0" applyProtection="0"/>
    <xf numFmtId="173" fontId="43" fillId="0" borderId="0" applyNumberFormat="0" applyFill="0" applyBorder="0" applyAlignment="0" applyProtection="0"/>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5" fillId="0" borderId="0">
      <protection locked="0"/>
    </xf>
    <xf numFmtId="177" fontId="15" fillId="0" borderId="0">
      <protection locked="0"/>
    </xf>
    <xf numFmtId="177" fontId="15" fillId="0" borderId="0">
      <protection locked="0"/>
    </xf>
    <xf numFmtId="0" fontId="19" fillId="0" borderId="0">
      <protection locked="0"/>
    </xf>
    <xf numFmtId="173" fontId="19" fillId="0" borderId="0">
      <protection locked="0"/>
    </xf>
    <xf numFmtId="173" fontId="43" fillId="0" borderId="0">
      <protection locked="0"/>
    </xf>
    <xf numFmtId="173" fontId="19" fillId="0" borderId="0">
      <protection locked="0"/>
    </xf>
    <xf numFmtId="0" fontId="15" fillId="0" borderId="0">
      <protection locked="0"/>
    </xf>
    <xf numFmtId="0" fontId="15" fillId="0" borderId="0">
      <protection locked="0"/>
    </xf>
    <xf numFmtId="177" fontId="19" fillId="0" borderId="0">
      <protection locked="0"/>
    </xf>
    <xf numFmtId="173" fontId="19" fillId="0" borderId="0">
      <protection locked="0"/>
    </xf>
    <xf numFmtId="0" fontId="15"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5" fillId="0" borderId="0">
      <protection locked="0"/>
    </xf>
    <xf numFmtId="177" fontId="15" fillId="0" borderId="0">
      <protection locked="0"/>
    </xf>
    <xf numFmtId="177" fontId="15" fillId="0" borderId="0">
      <protection locked="0"/>
    </xf>
    <xf numFmtId="0" fontId="19" fillId="0" borderId="0">
      <protection locked="0"/>
    </xf>
    <xf numFmtId="173" fontId="19" fillId="0" borderId="0">
      <protection locked="0"/>
    </xf>
    <xf numFmtId="173" fontId="43" fillId="0" borderId="0">
      <protection locked="0"/>
    </xf>
    <xf numFmtId="173" fontId="19" fillId="0" borderId="0">
      <protection locked="0"/>
    </xf>
    <xf numFmtId="0" fontId="15" fillId="0" borderId="0">
      <protection locked="0"/>
    </xf>
    <xf numFmtId="0" fontId="15" fillId="0" borderId="0">
      <protection locked="0"/>
    </xf>
    <xf numFmtId="177" fontId="19" fillId="0" borderId="0">
      <protection locked="0"/>
    </xf>
    <xf numFmtId="173" fontId="19" fillId="0" borderId="0">
      <protection locked="0"/>
    </xf>
    <xf numFmtId="0" fontId="15"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5" fillId="0" borderId="0">
      <protection locked="0"/>
    </xf>
    <xf numFmtId="177" fontId="15" fillId="0" borderId="0">
      <protection locked="0"/>
    </xf>
    <xf numFmtId="177" fontId="15" fillId="0" borderId="0">
      <protection locked="0"/>
    </xf>
    <xf numFmtId="0" fontId="19" fillId="0" borderId="0">
      <protection locked="0"/>
    </xf>
    <xf numFmtId="173" fontId="19" fillId="0" borderId="0">
      <protection locked="0"/>
    </xf>
    <xf numFmtId="173" fontId="43" fillId="0" borderId="0">
      <protection locked="0"/>
    </xf>
    <xf numFmtId="173" fontId="19" fillId="0" borderId="0">
      <protection locked="0"/>
    </xf>
    <xf numFmtId="0" fontId="15" fillId="0" borderId="0">
      <protection locked="0"/>
    </xf>
    <xf numFmtId="0" fontId="15" fillId="0" borderId="0">
      <protection locked="0"/>
    </xf>
    <xf numFmtId="177" fontId="19" fillId="0" borderId="0">
      <protection locked="0"/>
    </xf>
    <xf numFmtId="173" fontId="19" fillId="0" borderId="0">
      <protection locked="0"/>
    </xf>
    <xf numFmtId="0" fontId="15"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5" fillId="0" borderId="0">
      <protection locked="0"/>
    </xf>
    <xf numFmtId="177" fontId="15" fillId="0" borderId="0">
      <protection locked="0"/>
    </xf>
    <xf numFmtId="177" fontId="15" fillId="0" borderId="0">
      <protection locked="0"/>
    </xf>
    <xf numFmtId="0" fontId="19" fillId="0" borderId="0">
      <protection locked="0"/>
    </xf>
    <xf numFmtId="173" fontId="19" fillId="0" borderId="0">
      <protection locked="0"/>
    </xf>
    <xf numFmtId="173" fontId="43" fillId="0" borderId="0">
      <protection locked="0"/>
    </xf>
    <xf numFmtId="173" fontId="19" fillId="0" borderId="0">
      <protection locked="0"/>
    </xf>
    <xf numFmtId="0" fontId="15" fillId="0" borderId="0">
      <protection locked="0"/>
    </xf>
    <xf numFmtId="0" fontId="15" fillId="0" borderId="0">
      <protection locked="0"/>
    </xf>
    <xf numFmtId="177" fontId="19" fillId="0" borderId="0">
      <protection locked="0"/>
    </xf>
    <xf numFmtId="173" fontId="19" fillId="0" borderId="0">
      <protection locked="0"/>
    </xf>
    <xf numFmtId="0" fontId="15"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5" fillId="0" borderId="0">
      <protection locked="0"/>
    </xf>
    <xf numFmtId="177" fontId="15" fillId="0" borderId="0">
      <protection locked="0"/>
    </xf>
    <xf numFmtId="177" fontId="15" fillId="0" borderId="0">
      <protection locked="0"/>
    </xf>
    <xf numFmtId="0" fontId="19" fillId="0" borderId="0">
      <protection locked="0"/>
    </xf>
    <xf numFmtId="173" fontId="19" fillId="0" borderId="0">
      <protection locked="0"/>
    </xf>
    <xf numFmtId="173" fontId="43" fillId="0" borderId="0">
      <protection locked="0"/>
    </xf>
    <xf numFmtId="173" fontId="19" fillId="0" borderId="0">
      <protection locked="0"/>
    </xf>
    <xf numFmtId="0" fontId="15" fillId="0" borderId="0">
      <protection locked="0"/>
    </xf>
    <xf numFmtId="0" fontId="15" fillId="0" borderId="0">
      <protection locked="0"/>
    </xf>
    <xf numFmtId="177" fontId="19" fillId="0" borderId="0">
      <protection locked="0"/>
    </xf>
    <xf numFmtId="173" fontId="19" fillId="0" borderId="0">
      <protection locked="0"/>
    </xf>
    <xf numFmtId="0" fontId="15"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5" fillId="0" borderId="0">
      <protection locked="0"/>
    </xf>
    <xf numFmtId="177" fontId="15" fillId="0" borderId="0">
      <protection locked="0"/>
    </xf>
    <xf numFmtId="177" fontId="15" fillId="0" borderId="0">
      <protection locked="0"/>
    </xf>
    <xf numFmtId="0" fontId="19" fillId="0" borderId="0">
      <protection locked="0"/>
    </xf>
    <xf numFmtId="173" fontId="19" fillId="0" borderId="0">
      <protection locked="0"/>
    </xf>
    <xf numFmtId="173" fontId="43" fillId="0" borderId="0">
      <protection locked="0"/>
    </xf>
    <xf numFmtId="173" fontId="19" fillId="0" borderId="0">
      <protection locked="0"/>
    </xf>
    <xf numFmtId="0" fontId="15" fillId="0" borderId="0">
      <protection locked="0"/>
    </xf>
    <xf numFmtId="0" fontId="15" fillId="0" borderId="0">
      <protection locked="0"/>
    </xf>
    <xf numFmtId="177" fontId="19" fillId="0" borderId="0">
      <protection locked="0"/>
    </xf>
    <xf numFmtId="173" fontId="19" fillId="0" borderId="0">
      <protection locked="0"/>
    </xf>
    <xf numFmtId="0" fontId="15"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5" fillId="0" borderId="0">
      <protection locked="0"/>
    </xf>
    <xf numFmtId="177" fontId="15" fillId="0" borderId="0">
      <protection locked="0"/>
    </xf>
    <xf numFmtId="177" fontId="15" fillId="0" borderId="0">
      <protection locked="0"/>
    </xf>
    <xf numFmtId="0" fontId="19" fillId="0" borderId="0">
      <protection locked="0"/>
    </xf>
    <xf numFmtId="173" fontId="19" fillId="0" borderId="0">
      <protection locked="0"/>
    </xf>
    <xf numFmtId="173" fontId="43" fillId="0" borderId="0">
      <protection locked="0"/>
    </xf>
    <xf numFmtId="173" fontId="19" fillId="0" borderId="0">
      <protection locked="0"/>
    </xf>
    <xf numFmtId="0" fontId="15" fillId="0" borderId="0">
      <protection locked="0"/>
    </xf>
    <xf numFmtId="0" fontId="15" fillId="0" borderId="0">
      <protection locked="0"/>
    </xf>
    <xf numFmtId="177" fontId="19" fillId="0" borderId="0">
      <protection locked="0"/>
    </xf>
    <xf numFmtId="173" fontId="19" fillId="0" borderId="0">
      <protection locked="0"/>
    </xf>
    <xf numFmtId="0" fontId="15"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5" fillId="0" borderId="0">
      <protection locked="0"/>
    </xf>
    <xf numFmtId="177" fontId="15" fillId="0" borderId="0">
      <protection locked="0"/>
    </xf>
    <xf numFmtId="177" fontId="15" fillId="0" borderId="0">
      <protection locked="0"/>
    </xf>
    <xf numFmtId="0" fontId="19" fillId="0" borderId="0">
      <protection locked="0"/>
    </xf>
    <xf numFmtId="173" fontId="19" fillId="0" borderId="0">
      <protection locked="0"/>
    </xf>
    <xf numFmtId="173" fontId="43" fillId="0" borderId="0">
      <protection locked="0"/>
    </xf>
    <xf numFmtId="173" fontId="19" fillId="0" borderId="0">
      <protection locked="0"/>
    </xf>
    <xf numFmtId="0" fontId="15" fillId="0" borderId="0">
      <protection locked="0"/>
    </xf>
    <xf numFmtId="0" fontId="15" fillId="0" borderId="0">
      <protection locked="0"/>
    </xf>
    <xf numFmtId="177" fontId="19" fillId="0" borderId="0">
      <protection locked="0"/>
    </xf>
    <xf numFmtId="173" fontId="19" fillId="0" borderId="0">
      <protection locked="0"/>
    </xf>
    <xf numFmtId="0" fontId="15"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5" fillId="0" borderId="0">
      <protection locked="0"/>
    </xf>
    <xf numFmtId="177" fontId="15" fillId="0" borderId="0">
      <protection locked="0"/>
    </xf>
    <xf numFmtId="177" fontId="15" fillId="0" borderId="0">
      <protection locked="0"/>
    </xf>
    <xf numFmtId="0" fontId="19" fillId="0" borderId="0">
      <protection locked="0"/>
    </xf>
    <xf numFmtId="173" fontId="19" fillId="0" borderId="0">
      <protection locked="0"/>
    </xf>
    <xf numFmtId="173" fontId="43" fillId="0" borderId="0">
      <protection locked="0"/>
    </xf>
    <xf numFmtId="173" fontId="19" fillId="0" borderId="0">
      <protection locked="0"/>
    </xf>
    <xf numFmtId="0" fontId="15" fillId="0" borderId="0">
      <protection locked="0"/>
    </xf>
    <xf numFmtId="0" fontId="15" fillId="0" borderId="0">
      <protection locked="0"/>
    </xf>
    <xf numFmtId="177" fontId="19" fillId="0" borderId="0">
      <protection locked="0"/>
    </xf>
    <xf numFmtId="173" fontId="19" fillId="0" borderId="0">
      <protection locked="0"/>
    </xf>
    <xf numFmtId="0" fontId="15"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2" fontId="15"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15"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5" fillId="6" borderId="0" applyNumberFormat="0" applyBorder="0" applyAlignment="0" applyProtection="0"/>
    <xf numFmtId="173" fontId="43" fillId="6" borderId="0" applyNumberFormat="0" applyBorder="0" applyAlignment="0" applyProtection="0"/>
    <xf numFmtId="0" fontId="5" fillId="6" borderId="0" applyNumberFormat="0" applyBorder="0" applyAlignment="0" applyProtection="0"/>
    <xf numFmtId="173" fontId="43" fillId="6" borderId="0" applyNumberFormat="0" applyBorder="0" applyAlignment="0" applyProtection="0"/>
    <xf numFmtId="173" fontId="43" fillId="6" borderId="0" applyNumberFormat="0" applyBorder="0" applyAlignment="0" applyProtection="0"/>
    <xf numFmtId="0" fontId="2" fillId="0" borderId="8" applyNumberFormat="0" applyFill="0" applyAlignment="0" applyProtection="0"/>
    <xf numFmtId="173" fontId="43" fillId="0" borderId="8" applyNumberFormat="0" applyFill="0" applyAlignment="0" applyProtection="0"/>
    <xf numFmtId="173" fontId="39" fillId="0" borderId="0" applyNumberFormat="0" applyFill="0" applyBorder="0" applyAlignment="0" applyProtection="0"/>
    <xf numFmtId="173" fontId="2" fillId="0" borderId="8" applyNumberFormat="0" applyFill="0" applyAlignment="0" applyProtection="0"/>
    <xf numFmtId="173" fontId="2" fillId="0" borderId="8" applyNumberFormat="0" applyFill="0" applyAlignment="0" applyProtection="0"/>
    <xf numFmtId="173" fontId="39" fillId="0" borderId="0" applyNumberFormat="0" applyFill="0" applyBorder="0" applyAlignment="0" applyProtection="0"/>
    <xf numFmtId="173" fontId="43" fillId="0" borderId="8" applyNumberFormat="0" applyFill="0" applyAlignment="0" applyProtection="0"/>
    <xf numFmtId="173" fontId="43" fillId="0" borderId="0" applyNumberFormat="0" applyFill="0" applyBorder="0" applyAlignment="0" applyProtection="0"/>
    <xf numFmtId="0" fontId="39" fillId="0" borderId="0" applyNumberFormat="0" applyFill="0" applyBorder="0" applyAlignment="0" applyProtection="0"/>
    <xf numFmtId="0" fontId="2" fillId="0" borderId="8" applyNumberFormat="0" applyFill="0" applyAlignment="0" applyProtection="0"/>
    <xf numFmtId="173" fontId="43" fillId="0" borderId="0" applyNumberFormat="0" applyFill="0" applyBorder="0" applyAlignment="0" applyProtection="0"/>
    <xf numFmtId="173" fontId="43" fillId="0" borderId="0" applyNumberFormat="0" applyFill="0" applyBorder="0" applyAlignment="0" applyProtection="0"/>
    <xf numFmtId="0" fontId="3" fillId="0" borderId="9" applyNumberFormat="0" applyFill="0" applyAlignment="0" applyProtection="0"/>
    <xf numFmtId="173" fontId="43" fillId="0" borderId="9" applyNumberFormat="0" applyFill="0" applyAlignment="0" applyProtection="0"/>
    <xf numFmtId="173" fontId="40" fillId="0" borderId="0" applyNumberFormat="0" applyFill="0" applyBorder="0" applyAlignment="0" applyProtection="0"/>
    <xf numFmtId="173" fontId="3" fillId="0" borderId="9" applyNumberFormat="0" applyFill="0" applyAlignment="0" applyProtection="0"/>
    <xf numFmtId="173" fontId="3" fillId="0" borderId="9" applyNumberFormat="0" applyFill="0" applyAlignment="0" applyProtection="0"/>
    <xf numFmtId="173" fontId="40" fillId="0" borderId="0" applyNumberFormat="0" applyFill="0" applyBorder="0" applyAlignment="0" applyProtection="0"/>
    <xf numFmtId="173" fontId="43" fillId="0" borderId="9" applyNumberFormat="0" applyFill="0" applyAlignment="0" applyProtection="0"/>
    <xf numFmtId="173" fontId="43" fillId="0" borderId="0" applyNumberFormat="0" applyFill="0" applyBorder="0" applyAlignment="0" applyProtection="0"/>
    <xf numFmtId="0" fontId="40" fillId="0" borderId="0" applyNumberFormat="0" applyFill="0" applyBorder="0" applyAlignment="0" applyProtection="0"/>
    <xf numFmtId="0" fontId="3" fillId="0" borderId="9" applyNumberFormat="0" applyFill="0" applyAlignment="0" applyProtection="0"/>
    <xf numFmtId="173" fontId="43" fillId="0" borderId="0" applyNumberFormat="0" applyFill="0" applyBorder="0" applyAlignment="0" applyProtection="0"/>
    <xf numFmtId="173" fontId="43" fillId="0" borderId="0" applyNumberFormat="0" applyFill="0" applyBorder="0" applyAlignment="0" applyProtection="0"/>
    <xf numFmtId="0" fontId="4" fillId="0" borderId="10" applyNumberFormat="0" applyFill="0" applyAlignment="0" applyProtection="0"/>
    <xf numFmtId="173" fontId="4" fillId="0" borderId="10" applyNumberFormat="0" applyFill="0" applyAlignment="0" applyProtection="0"/>
    <xf numFmtId="173" fontId="43" fillId="0" borderId="10" applyNumberFormat="0" applyFill="0" applyAlignment="0" applyProtection="0"/>
    <xf numFmtId="0" fontId="4" fillId="0" borderId="10" applyNumberFormat="0" applyFill="0" applyAlignment="0" applyProtection="0"/>
    <xf numFmtId="173" fontId="43" fillId="0" borderId="10" applyNumberFormat="0" applyFill="0" applyAlignment="0" applyProtection="0"/>
    <xf numFmtId="173" fontId="43" fillId="0" borderId="10" applyNumberFormat="0" applyFill="0" applyAlignment="0" applyProtection="0"/>
    <xf numFmtId="0" fontId="4" fillId="0" borderId="0" applyNumberFormat="0" applyFill="0" applyBorder="0" applyAlignment="0" applyProtection="0"/>
    <xf numFmtId="173" fontId="43" fillId="0" borderId="0" applyNumberFormat="0" applyFill="0" applyBorder="0" applyAlignment="0" applyProtection="0"/>
    <xf numFmtId="0" fontId="4" fillId="0" borderId="0" applyNumberFormat="0" applyFill="0" applyBorder="0" applyAlignment="0" applyProtection="0"/>
    <xf numFmtId="173" fontId="43" fillId="0" borderId="0" applyNumberFormat="0" applyFill="0" applyBorder="0" applyAlignment="0" applyProtection="0"/>
    <xf numFmtId="173" fontId="43" fillId="0" borderId="0" applyNumberFormat="0" applyFill="0" applyBorder="0" applyAlignment="0" applyProtection="0"/>
    <xf numFmtId="0" fontId="51" fillId="0" borderId="0" applyNumberFormat="0" applyFill="0" applyBorder="0" applyAlignment="0" applyProtection="0">
      <alignment vertical="top"/>
      <protection locked="0"/>
    </xf>
    <xf numFmtId="0" fontId="52" fillId="8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1" fillId="39" borderId="0" applyNumberFormat="0" applyBorder="0" applyAlignment="0" applyProtection="0"/>
    <xf numFmtId="0" fontId="6" fillId="5" borderId="0" applyNumberFormat="0" applyBorder="0" applyAlignment="0" applyProtection="0"/>
    <xf numFmtId="177" fontId="6" fillId="5" borderId="0" applyNumberFormat="0" applyBorder="0" applyAlignment="0" applyProtection="0"/>
    <xf numFmtId="178" fontId="6" fillId="5" borderId="0" applyNumberFormat="0" applyBorder="0" applyAlignment="0" applyProtection="0"/>
    <xf numFmtId="178" fontId="6" fillId="5" borderId="0" applyNumberFormat="0" applyBorder="0" applyAlignment="0" applyProtection="0"/>
    <xf numFmtId="178" fontId="6" fillId="5" borderId="0" applyNumberFormat="0" applyBorder="0" applyAlignment="0" applyProtection="0"/>
    <xf numFmtId="178" fontId="6" fillId="5" borderId="0" applyNumberFormat="0" applyBorder="0" applyAlignment="0" applyProtection="0"/>
    <xf numFmtId="178"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 fillId="9" borderId="3" applyNumberFormat="0" applyAlignment="0" applyProtection="0"/>
    <xf numFmtId="173" fontId="43" fillId="9" borderId="3" applyNumberFormat="0" applyAlignment="0" applyProtection="0"/>
    <xf numFmtId="0" fontId="7" fillId="9" borderId="3" applyNumberFormat="0" applyAlignment="0" applyProtection="0"/>
    <xf numFmtId="173" fontId="43" fillId="9" borderId="3" applyNumberFormat="0" applyAlignment="0" applyProtection="0"/>
    <xf numFmtId="173" fontId="43" fillId="9" borderId="3" applyNumberFormat="0" applyAlignment="0" applyProtection="0"/>
    <xf numFmtId="0" fontId="42" fillId="0" borderId="0" applyNumberFormat="0" applyFill="0" applyBorder="0" applyAlignment="0">
      <protection locked="0"/>
    </xf>
    <xf numFmtId="0" fontId="9" fillId="0" borderId="6" applyNumberFormat="0" applyFill="0" applyAlignment="0" applyProtection="0"/>
    <xf numFmtId="173" fontId="43" fillId="0" borderId="6" applyNumberFormat="0" applyFill="0" applyAlignment="0" applyProtection="0"/>
    <xf numFmtId="0" fontId="9" fillId="0" borderId="6" applyNumberFormat="0" applyFill="0" applyAlignment="0" applyProtection="0"/>
    <xf numFmtId="173" fontId="43" fillId="0" borderId="6" applyNumberFormat="0" applyFill="0" applyAlignment="0" applyProtection="0"/>
    <xf numFmtId="173" fontId="43" fillId="0" borderId="6" applyNumberFormat="0" applyFill="0" applyAlignment="0" applyProtection="0"/>
    <xf numFmtId="164" fontId="15" fillId="0" borderId="0" applyFont="0" applyFill="0" applyBorder="0" applyAlignment="0" applyProtection="0"/>
    <xf numFmtId="17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17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15"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cellStyleXfs>
  <cellXfs count="89">
    <xf numFmtId="0" fontId="0" fillId="0" borderId="0" xfId="0"/>
    <xf numFmtId="0" fontId="53" fillId="84" borderId="0" xfId="6348" applyFont="1" applyFill="1" applyProtection="1">
      <protection hidden="1"/>
    </xf>
    <xf numFmtId="0" fontId="54" fillId="84" borderId="0" xfId="0" applyFont="1" applyFill="1"/>
    <xf numFmtId="0" fontId="54" fillId="84" borderId="0" xfId="0" applyFont="1" applyFill="1" applyAlignment="1">
      <alignment horizontal="center"/>
    </xf>
    <xf numFmtId="165" fontId="54" fillId="84" borderId="0" xfId="6348" applyNumberFormat="1" applyFont="1" applyFill="1" applyBorder="1" applyAlignment="1" applyProtection="1">
      <alignment horizontal="left"/>
      <protection hidden="1"/>
    </xf>
    <xf numFmtId="0" fontId="54" fillId="84" borderId="0" xfId="4937" applyFont="1" applyFill="1" applyProtection="1">
      <protection hidden="1"/>
    </xf>
    <xf numFmtId="0" fontId="54" fillId="84" borderId="0" xfId="4937" applyFont="1" applyFill="1" applyAlignment="1" applyProtection="1">
      <alignment horizontal="center"/>
      <protection hidden="1"/>
    </xf>
    <xf numFmtId="0" fontId="55" fillId="0" borderId="0" xfId="6023" applyFont="1" applyAlignment="1">
      <alignment vertical="center"/>
    </xf>
    <xf numFmtId="0" fontId="56" fillId="85" borderId="17" xfId="4937" applyFont="1" applyFill="1" applyBorder="1" applyAlignment="1" applyProtection="1">
      <alignment horizontal="center"/>
      <protection hidden="1"/>
    </xf>
    <xf numFmtId="3" fontId="56" fillId="85" borderId="17" xfId="4937" applyNumberFormat="1" applyFont="1" applyFill="1" applyBorder="1" applyAlignment="1" applyProtection="1">
      <alignment horizontal="right"/>
      <protection hidden="1"/>
    </xf>
    <xf numFmtId="3" fontId="56" fillId="85" borderId="17" xfId="4937" quotePrefix="1" applyNumberFormat="1" applyFont="1" applyFill="1" applyBorder="1" applyAlignment="1" applyProtection="1">
      <alignment horizontal="right"/>
      <protection hidden="1"/>
    </xf>
    <xf numFmtId="3" fontId="56" fillId="86" borderId="17" xfId="4937" applyNumberFormat="1" applyFont="1" applyFill="1" applyBorder="1" applyAlignment="1" applyProtection="1">
      <alignment horizontal="right"/>
      <protection hidden="1"/>
    </xf>
    <xf numFmtId="0" fontId="56" fillId="86" borderId="17" xfId="4937" applyNumberFormat="1" applyFont="1" applyFill="1" applyBorder="1" applyAlignment="1" applyProtection="1">
      <alignment horizontal="right"/>
      <protection hidden="1"/>
    </xf>
    <xf numFmtId="0" fontId="53" fillId="84" borderId="0" xfId="4937" applyFont="1" applyFill="1" applyBorder="1" applyProtection="1">
      <protection hidden="1"/>
    </xf>
    <xf numFmtId="0" fontId="54" fillId="84" borderId="0" xfId="4937" applyFont="1" applyFill="1" applyBorder="1" applyAlignment="1" applyProtection="1">
      <alignment horizontal="center"/>
      <protection hidden="1"/>
    </xf>
    <xf numFmtId="3" fontId="53" fillId="84" borderId="0" xfId="4937" applyNumberFormat="1" applyFont="1" applyFill="1" applyBorder="1" applyAlignment="1" applyProtection="1">
      <alignment horizontal="right"/>
      <protection hidden="1"/>
    </xf>
    <xf numFmtId="3" fontId="53" fillId="84" borderId="0" xfId="4937" quotePrefix="1" applyNumberFormat="1" applyFont="1" applyFill="1" applyBorder="1" applyAlignment="1" applyProtection="1">
      <alignment horizontal="right"/>
      <protection hidden="1"/>
    </xf>
    <xf numFmtId="0" fontId="53" fillId="84" borderId="0" xfId="4937" applyNumberFormat="1" applyFont="1" applyFill="1" applyBorder="1" applyAlignment="1" applyProtection="1">
      <alignment horizontal="right"/>
      <protection hidden="1"/>
    </xf>
    <xf numFmtId="0" fontId="54" fillId="84" borderId="0" xfId="4937" applyFont="1" applyFill="1" applyAlignment="1" applyProtection="1">
      <alignment horizontal="left" indent="1"/>
      <protection hidden="1"/>
    </xf>
    <xf numFmtId="3" fontId="54" fillId="84" borderId="0" xfId="4937" applyNumberFormat="1" applyFont="1" applyFill="1" applyProtection="1">
      <protection hidden="1"/>
    </xf>
    <xf numFmtId="0" fontId="53" fillId="84" borderId="11" xfId="4937" applyFont="1" applyFill="1" applyBorder="1" applyProtection="1">
      <protection hidden="1"/>
    </xf>
    <xf numFmtId="0" fontId="54" fillId="84" borderId="11" xfId="4937" applyFont="1" applyFill="1" applyBorder="1" applyAlignment="1" applyProtection="1">
      <alignment horizontal="center"/>
      <protection hidden="1"/>
    </xf>
    <xf numFmtId="3" fontId="53" fillId="84" borderId="11" xfId="4937" applyNumberFormat="1" applyFont="1" applyFill="1" applyBorder="1" applyProtection="1">
      <protection hidden="1"/>
    </xf>
    <xf numFmtId="0" fontId="53" fillId="84" borderId="2" xfId="4937" applyFont="1" applyFill="1" applyBorder="1" applyProtection="1">
      <protection hidden="1"/>
    </xf>
    <xf numFmtId="0" fontId="54" fillId="84" borderId="2" xfId="4937" applyFont="1" applyFill="1" applyBorder="1" applyAlignment="1" applyProtection="1">
      <alignment horizontal="center"/>
      <protection hidden="1"/>
    </xf>
    <xf numFmtId="3" fontId="54" fillId="84" borderId="2" xfId="4937" applyNumberFormat="1" applyFont="1" applyFill="1" applyBorder="1" applyProtection="1">
      <protection hidden="1"/>
    </xf>
    <xf numFmtId="3" fontId="53" fillId="84" borderId="11" xfId="4937" applyNumberFormat="1" applyFont="1" applyFill="1" applyBorder="1" applyAlignment="1" applyProtection="1">
      <alignment horizontal="right"/>
      <protection hidden="1"/>
    </xf>
    <xf numFmtId="0" fontId="53" fillId="84" borderId="12" xfId="4937" applyFont="1" applyFill="1" applyBorder="1" applyProtection="1">
      <protection hidden="1"/>
    </xf>
    <xf numFmtId="0" fontId="54" fillId="84" borderId="12" xfId="4937" applyFont="1" applyFill="1" applyBorder="1" applyAlignment="1" applyProtection="1">
      <alignment horizontal="center"/>
      <protection hidden="1"/>
    </xf>
    <xf numFmtId="3" fontId="53" fillId="84" borderId="12" xfId="4937" applyNumberFormat="1" applyFont="1" applyFill="1" applyBorder="1" applyProtection="1">
      <protection hidden="1"/>
    </xf>
    <xf numFmtId="0" fontId="57" fillId="84" borderId="0" xfId="4937" applyFont="1" applyFill="1" applyAlignment="1" applyProtection="1">
      <alignment horizontal="left" indent="1"/>
      <protection hidden="1"/>
    </xf>
    <xf numFmtId="0" fontId="58" fillId="84" borderId="0" xfId="4937" applyFont="1" applyFill="1" applyAlignment="1" applyProtection="1">
      <alignment horizontal="center"/>
      <protection hidden="1"/>
    </xf>
    <xf numFmtId="166" fontId="57" fillId="84" borderId="0" xfId="6438" applyNumberFormat="1" applyFont="1" applyFill="1" applyProtection="1">
      <protection hidden="1"/>
    </xf>
    <xf numFmtId="166" fontId="54" fillId="84" borderId="0" xfId="6427" applyNumberFormat="1" applyFont="1" applyFill="1" applyProtection="1">
      <protection hidden="1"/>
    </xf>
    <xf numFmtId="3" fontId="53" fillId="84" borderId="0" xfId="4937" applyNumberFormat="1" applyFont="1" applyFill="1" applyBorder="1" applyProtection="1">
      <protection hidden="1"/>
    </xf>
    <xf numFmtId="166" fontId="57" fillId="84" borderId="0" xfId="4937" applyNumberFormat="1" applyFont="1" applyFill="1" applyProtection="1">
      <protection hidden="1"/>
    </xf>
    <xf numFmtId="0" fontId="59" fillId="0" borderId="0" xfId="0" applyFont="1" applyAlignment="1">
      <alignment vertical="center"/>
    </xf>
    <xf numFmtId="49" fontId="53" fillId="84" borderId="2" xfId="0" applyNumberFormat="1" applyFont="1" applyFill="1" applyBorder="1" applyAlignment="1">
      <alignment horizontal="left" vertical="center"/>
    </xf>
    <xf numFmtId="0" fontId="59" fillId="84" borderId="2" xfId="0" applyFont="1" applyFill="1" applyBorder="1"/>
    <xf numFmtId="49" fontId="54" fillId="84" borderId="2" xfId="0" applyNumberFormat="1" applyFont="1" applyFill="1" applyBorder="1" applyAlignment="1">
      <alignment horizontal="center" vertical="center"/>
    </xf>
    <xf numFmtId="3" fontId="53" fillId="84" borderId="2" xfId="4937" applyNumberFormat="1" applyFont="1" applyFill="1" applyBorder="1" applyAlignment="1" applyProtection="1">
      <alignment horizontal="right"/>
      <protection hidden="1"/>
    </xf>
    <xf numFmtId="3" fontId="53" fillId="84" borderId="2" xfId="4937" quotePrefix="1" applyNumberFormat="1" applyFont="1" applyFill="1" applyBorder="1" applyAlignment="1" applyProtection="1">
      <alignment horizontal="right"/>
      <protection hidden="1"/>
    </xf>
    <xf numFmtId="0" fontId="53" fillId="84" borderId="2" xfId="4937" applyNumberFormat="1" applyFont="1" applyFill="1" applyBorder="1" applyAlignment="1" applyProtection="1">
      <alignment horizontal="right"/>
      <protection hidden="1"/>
    </xf>
    <xf numFmtId="0" fontId="59" fillId="84" borderId="0" xfId="0" applyFont="1" applyFill="1" applyBorder="1"/>
    <xf numFmtId="49" fontId="54" fillId="84" borderId="0" xfId="0" applyNumberFormat="1" applyFont="1" applyFill="1" applyBorder="1" applyAlignment="1">
      <alignment horizontal="left" vertical="center"/>
    </xf>
    <xf numFmtId="49" fontId="54" fillId="84" borderId="0" xfId="0" applyNumberFormat="1" applyFont="1" applyFill="1" applyBorder="1" applyAlignment="1">
      <alignment horizontal="center" vertical="center"/>
    </xf>
    <xf numFmtId="3" fontId="54" fillId="84" borderId="0" xfId="0" applyNumberFormat="1" applyFont="1" applyFill="1" applyBorder="1"/>
    <xf numFmtId="166" fontId="54" fillId="84" borderId="0" xfId="0" applyNumberFormat="1" applyFont="1" applyFill="1" applyBorder="1"/>
    <xf numFmtId="167" fontId="59" fillId="84" borderId="0" xfId="0" applyNumberFormat="1" applyFont="1" applyFill="1" applyBorder="1"/>
    <xf numFmtId="0" fontId="54" fillId="84" borderId="0" xfId="0" applyFont="1" applyFill="1" applyBorder="1"/>
    <xf numFmtId="0" fontId="59" fillId="87" borderId="0" xfId="0" applyFont="1" applyFill="1" applyBorder="1"/>
    <xf numFmtId="49" fontId="53" fillId="87" borderId="0" xfId="0" applyNumberFormat="1" applyFont="1" applyFill="1" applyBorder="1" applyAlignment="1">
      <alignment horizontal="left" vertical="center"/>
    </xf>
    <xf numFmtId="49" fontId="54" fillId="87" borderId="0" xfId="0" applyNumberFormat="1" applyFont="1" applyFill="1" applyBorder="1" applyAlignment="1">
      <alignment horizontal="center" vertical="center"/>
    </xf>
    <xf numFmtId="0" fontId="54" fillId="87" borderId="0" xfId="0" applyFont="1" applyFill="1" applyBorder="1"/>
    <xf numFmtId="49" fontId="54" fillId="87" borderId="0" xfId="0" applyNumberFormat="1" applyFont="1" applyFill="1" applyBorder="1" applyAlignment="1">
      <alignment horizontal="left" vertical="center"/>
    </xf>
    <xf numFmtId="3" fontId="54" fillId="87" borderId="0" xfId="0" applyNumberFormat="1" applyFont="1" applyFill="1" applyBorder="1"/>
    <xf numFmtId="3" fontId="59" fillId="87" borderId="0" xfId="0" applyNumberFormat="1" applyFont="1" applyFill="1" applyBorder="1"/>
    <xf numFmtId="166" fontId="59" fillId="87" borderId="0" xfId="6427" applyNumberFormat="1" applyFont="1" applyFill="1" applyBorder="1"/>
    <xf numFmtId="168" fontId="59" fillId="87" borderId="0" xfId="0" applyNumberFormat="1" applyFont="1" applyFill="1" applyBorder="1"/>
    <xf numFmtId="168" fontId="54" fillId="87" borderId="0" xfId="0" applyNumberFormat="1" applyFont="1" applyFill="1" applyBorder="1"/>
    <xf numFmtId="0" fontId="54" fillId="84" borderId="0" xfId="0" applyFont="1" applyFill="1" applyBorder="1" applyAlignment="1"/>
    <xf numFmtId="167" fontId="54" fillId="84" borderId="0" xfId="0" applyNumberFormat="1" applyFont="1" applyFill="1" applyBorder="1"/>
    <xf numFmtId="0" fontId="56" fillId="85" borderId="17" xfId="4937" applyNumberFormat="1" applyFont="1" applyFill="1" applyBorder="1" applyAlignment="1" applyProtection="1">
      <alignment horizontal="right"/>
      <protection hidden="1"/>
    </xf>
    <xf numFmtId="0" fontId="53" fillId="84" borderId="0" xfId="0" applyFont="1" applyFill="1"/>
    <xf numFmtId="3" fontId="53" fillId="84" borderId="0" xfId="0" applyNumberFormat="1" applyFont="1" applyFill="1"/>
    <xf numFmtId="0" fontId="54" fillId="84" borderId="0" xfId="0" applyFont="1" applyFill="1" applyAlignment="1">
      <alignment horizontal="left" indent="1"/>
    </xf>
    <xf numFmtId="172" fontId="60" fillId="84" borderId="0" xfId="4937" applyNumberFormat="1" applyFont="1" applyFill="1" applyBorder="1" applyAlignment="1">
      <alignment vertical="center"/>
    </xf>
    <xf numFmtId="3" fontId="53" fillId="84" borderId="0" xfId="0" applyNumberFormat="1" applyFont="1" applyFill="1" applyBorder="1"/>
    <xf numFmtId="3" fontId="54" fillId="84" borderId="0" xfId="0" applyNumberFormat="1" applyFont="1" applyFill="1"/>
    <xf numFmtId="0" fontId="54" fillId="84" borderId="0" xfId="0" applyFont="1" applyFill="1" applyAlignment="1">
      <alignment horizontal="left" wrapText="1" indent="1"/>
    </xf>
    <xf numFmtId="169" fontId="16" fillId="54" borderId="0" xfId="4937" applyNumberFormat="1" applyFont="1" applyFill="1" applyBorder="1" applyAlignment="1" applyProtection="1">
      <alignment horizontal="left"/>
    </xf>
    <xf numFmtId="0" fontId="53" fillId="84" borderId="0" xfId="4937" applyFont="1" applyFill="1" applyAlignment="1" applyProtection="1">
      <alignment horizontal="center"/>
      <protection hidden="1"/>
    </xf>
    <xf numFmtId="169" fontId="17" fillId="54" borderId="0" xfId="4937" applyNumberFormat="1" applyFont="1" applyFill="1"/>
    <xf numFmtId="0" fontId="53" fillId="84" borderId="0" xfId="0" applyFont="1" applyFill="1" applyAlignment="1">
      <alignment horizontal="center"/>
    </xf>
    <xf numFmtId="3" fontId="54" fillId="0" borderId="0" xfId="0" applyNumberFormat="1" applyFont="1" applyFill="1" applyBorder="1"/>
    <xf numFmtId="0" fontId="43" fillId="84" borderId="0" xfId="6427" applyFill="1"/>
    <xf numFmtId="167" fontId="54" fillId="84" borderId="0" xfId="0" applyNumberFormat="1" applyFont="1" applyFill="1"/>
    <xf numFmtId="166" fontId="59" fillId="84" borderId="0" xfId="0" applyNumberFormat="1" applyFont="1" applyFill="1" applyBorder="1"/>
    <xf numFmtId="166" fontId="59" fillId="87" borderId="0" xfId="0" applyNumberFormat="1" applyFont="1" applyFill="1" applyBorder="1"/>
    <xf numFmtId="166" fontId="54" fillId="87" borderId="0" xfId="0" applyNumberFormat="1" applyFont="1" applyFill="1" applyBorder="1"/>
    <xf numFmtId="168" fontId="54" fillId="84" borderId="0" xfId="0" applyNumberFormat="1" applyFont="1" applyFill="1" applyBorder="1"/>
    <xf numFmtId="164" fontId="59" fillId="87" borderId="0" xfId="8488" applyFont="1" applyFill="1" applyBorder="1"/>
    <xf numFmtId="164" fontId="54" fillId="87" borderId="0" xfId="8488" applyFont="1" applyFill="1" applyBorder="1"/>
    <xf numFmtId="3" fontId="59" fillId="84" borderId="0" xfId="0" applyNumberFormat="1" applyFont="1" applyFill="1" applyBorder="1"/>
    <xf numFmtId="169" fontId="17" fillId="84" borderId="0" xfId="4937" applyNumberFormat="1" applyFont="1" applyFill="1"/>
    <xf numFmtId="3" fontId="54" fillId="84" borderId="0" xfId="0" applyNumberFormat="1" applyFont="1" applyFill="1" applyBorder="1" applyAlignment="1">
      <alignment wrapText="1"/>
    </xf>
    <xf numFmtId="0" fontId="56" fillId="85" borderId="0" xfId="4937" applyFont="1" applyFill="1" applyBorder="1" applyAlignment="1" applyProtection="1">
      <alignment horizontal="left"/>
      <protection hidden="1"/>
    </xf>
    <xf numFmtId="0" fontId="56" fillId="85" borderId="16" xfId="4937" applyFont="1" applyFill="1" applyBorder="1" applyAlignment="1" applyProtection="1">
      <alignment horizontal="left"/>
      <protection hidden="1"/>
    </xf>
    <xf numFmtId="192" fontId="61" fillId="84" borderId="0" xfId="6099" applyNumberFormat="1" applyFont="1" applyFill="1" applyBorder="1" applyAlignment="1">
      <alignment horizontal="right"/>
    </xf>
  </cellXfs>
  <cellStyles count="8489">
    <cellStyle name="_x000a_386grabber=M" xfId="1"/>
    <cellStyle name="_x000a_386grabber=M 2" xfId="2"/>
    <cellStyle name="_x000a_386grabber=M 2 2" xfId="3"/>
    <cellStyle name="_x000a_386grabber=M 3" xfId="4"/>
    <cellStyle name="_Column1" xfId="5"/>
    <cellStyle name="_Column1 2" xfId="6"/>
    <cellStyle name="_Column1 2 10" xfId="7"/>
    <cellStyle name="_Column1 2 11" xfId="8"/>
    <cellStyle name="_Column1 2 2" xfId="9"/>
    <cellStyle name="_Column1 2 3" xfId="10"/>
    <cellStyle name="_Column1 2 4" xfId="11"/>
    <cellStyle name="_Column1 2 5" xfId="12"/>
    <cellStyle name="_Column1 2 6" xfId="13"/>
    <cellStyle name="_Column1 2 7" xfId="14"/>
    <cellStyle name="_Column1 2 8" xfId="15"/>
    <cellStyle name="_Column1 2 9" xfId="16"/>
    <cellStyle name="_Column1 3" xfId="17"/>
    <cellStyle name="_Column1 4" xfId="18"/>
    <cellStyle name="_Column1_DOM_2009_cierre" xfId="19"/>
    <cellStyle name="_Column1_DOM_2009_cierre 2" xfId="20"/>
    <cellStyle name="_Column1_DOM_2009_cierre 3" xfId="21"/>
    <cellStyle name="_Column1_DOM_2009_cierre 4" xfId="22"/>
    <cellStyle name="_Column1_DOM_2009_cierre 5" xfId="23"/>
    <cellStyle name="_Column1_DOM_2009_cierre 6" xfId="24"/>
    <cellStyle name="_Column1_DOM_2009_cierre 7" xfId="25"/>
    <cellStyle name="_Column1_DOM_2009_cierre 8" xfId="26"/>
    <cellStyle name="_Column1_DOM_2009_cierre 9" xfId="27"/>
    <cellStyle name="_Column2" xfId="28"/>
    <cellStyle name="_Column2 2" xfId="29"/>
    <cellStyle name="_Column2 2 2" xfId="30"/>
    <cellStyle name="_Column2 2 3" xfId="31"/>
    <cellStyle name="_Column2 3" xfId="32"/>
    <cellStyle name="_Column2 4" xfId="33"/>
    <cellStyle name="_Column3" xfId="34"/>
    <cellStyle name="_Column3 2" xfId="35"/>
    <cellStyle name="_Column3 2 2" xfId="36"/>
    <cellStyle name="_Column3 2 3" xfId="37"/>
    <cellStyle name="_Column3 3" xfId="38"/>
    <cellStyle name="_Column3 4" xfId="39"/>
    <cellStyle name="_Column4" xfId="40"/>
    <cellStyle name="_Column4 2" xfId="41"/>
    <cellStyle name="_Column4 2 2" xfId="42"/>
    <cellStyle name="_Column4 2 3" xfId="43"/>
    <cellStyle name="_Column4 3" xfId="44"/>
    <cellStyle name="_Column4 4" xfId="45"/>
    <cellStyle name="_Column4_DOM_2009_cierre" xfId="46"/>
    <cellStyle name="_Column4_DOM_2009_cierre 2" xfId="47"/>
    <cellStyle name="_Column4_DOM_2009_cierre 3" xfId="48"/>
    <cellStyle name="_Column4_DOM_2009_cierre 4" xfId="49"/>
    <cellStyle name="_Column4_DOM_2009_cierre 5" xfId="50"/>
    <cellStyle name="_Column4_DOM_2009_cierre 6" xfId="51"/>
    <cellStyle name="_Column4_DOM_2009_cierre 7" xfId="52"/>
    <cellStyle name="_Column4_DOM_2009_cierre 8" xfId="53"/>
    <cellStyle name="_Column4_DOM_2009_cierre 9" xfId="54"/>
    <cellStyle name="_Column5" xfId="55"/>
    <cellStyle name="_Column5 2" xfId="56"/>
    <cellStyle name="_Column5 2 2" xfId="57"/>
    <cellStyle name="_Column5 2 3" xfId="58"/>
    <cellStyle name="_Column5 3" xfId="59"/>
    <cellStyle name="_Column5 4" xfId="60"/>
    <cellStyle name="_Column6" xfId="61"/>
    <cellStyle name="_Column6 2" xfId="62"/>
    <cellStyle name="_Column6 2 2" xfId="63"/>
    <cellStyle name="_Column6 2 3" xfId="64"/>
    <cellStyle name="_Column6 3" xfId="65"/>
    <cellStyle name="_Column6 4" xfId="66"/>
    <cellStyle name="_Column7" xfId="67"/>
    <cellStyle name="_Column7 2" xfId="68"/>
    <cellStyle name="_Column7 2 2" xfId="69"/>
    <cellStyle name="_Column7 2 3" xfId="70"/>
    <cellStyle name="_Column7 3" xfId="71"/>
    <cellStyle name="_Column7 4" xfId="72"/>
    <cellStyle name="_Data" xfId="73"/>
    <cellStyle name="_Data 10" xfId="74"/>
    <cellStyle name="_Data 2" xfId="75"/>
    <cellStyle name="_Data 2 10" xfId="76"/>
    <cellStyle name="_Data 2 2" xfId="77"/>
    <cellStyle name="_Data 2 3" xfId="78"/>
    <cellStyle name="_Data 2 4" xfId="79"/>
    <cellStyle name="_Data 2 5" xfId="80"/>
    <cellStyle name="_Data 2 6" xfId="81"/>
    <cellStyle name="_Data 2 7" xfId="82"/>
    <cellStyle name="_Data 2 8" xfId="83"/>
    <cellStyle name="_Data 2 9" xfId="84"/>
    <cellStyle name="_Data 3" xfId="85"/>
    <cellStyle name="_Data 4" xfId="86"/>
    <cellStyle name="_Data 5" xfId="87"/>
    <cellStyle name="_Data 6" xfId="88"/>
    <cellStyle name="_Data 7" xfId="89"/>
    <cellStyle name="_Data 8" xfId="90"/>
    <cellStyle name="_Data 9" xfId="91"/>
    <cellStyle name="_Data_DOM_2009_cierre" xfId="92"/>
    <cellStyle name="_Data_PERU" xfId="93"/>
    <cellStyle name="_Header" xfId="94"/>
    <cellStyle name="_Header 2" xfId="95"/>
    <cellStyle name="_Header 2 2" xfId="96"/>
    <cellStyle name="_Header 2 3" xfId="97"/>
    <cellStyle name="_Header 3" xfId="98"/>
    <cellStyle name="_Header 4" xfId="99"/>
    <cellStyle name="_Row1" xfId="100"/>
    <cellStyle name="_Row1 2" xfId="101"/>
    <cellStyle name="_Row1 2 10" xfId="102"/>
    <cellStyle name="_Row1 2 11" xfId="103"/>
    <cellStyle name="_Row1 2 2" xfId="104"/>
    <cellStyle name="_Row1 2 3" xfId="105"/>
    <cellStyle name="_Row1 2 4" xfId="106"/>
    <cellStyle name="_Row1 2 5" xfId="107"/>
    <cellStyle name="_Row1 2 6" xfId="108"/>
    <cellStyle name="_Row1 2 7" xfId="109"/>
    <cellStyle name="_Row1 2 8" xfId="110"/>
    <cellStyle name="_Row1 2 9" xfId="111"/>
    <cellStyle name="_Row1 3" xfId="112"/>
    <cellStyle name="_Row1 4" xfId="113"/>
    <cellStyle name="_Row1_DOM_2009_cierre" xfId="114"/>
    <cellStyle name="_Row1_DOM_2009_cierre 2" xfId="115"/>
    <cellStyle name="_Row1_DOM_2009_cierre 3" xfId="116"/>
    <cellStyle name="_Row1_DOM_2009_cierre 4" xfId="117"/>
    <cellStyle name="_Row1_DOM_2009_cierre 5" xfId="118"/>
    <cellStyle name="_Row1_DOM_2009_cierre 6" xfId="119"/>
    <cellStyle name="_Row1_DOM_2009_cierre 7" xfId="120"/>
    <cellStyle name="_Row1_DOM_2009_cierre 8" xfId="121"/>
    <cellStyle name="_Row1_DOM_2009_cierre 9" xfId="122"/>
    <cellStyle name="_Row2" xfId="123"/>
    <cellStyle name="_Row2 2" xfId="124"/>
    <cellStyle name="_Row2 2 2" xfId="125"/>
    <cellStyle name="_Row2 2 3" xfId="126"/>
    <cellStyle name="_Row2 3" xfId="127"/>
    <cellStyle name="_Row2 4" xfId="128"/>
    <cellStyle name="_Row3" xfId="129"/>
    <cellStyle name="_Row3 2" xfId="130"/>
    <cellStyle name="_Row3 2 2" xfId="131"/>
    <cellStyle name="_Row3 2 3" xfId="132"/>
    <cellStyle name="_Row3 3" xfId="133"/>
    <cellStyle name="_Row3 4" xfId="134"/>
    <cellStyle name="_Row4" xfId="135"/>
    <cellStyle name="_Row4 10" xfId="136"/>
    <cellStyle name="_Row4 2" xfId="137"/>
    <cellStyle name="_Row4 2 10" xfId="138"/>
    <cellStyle name="_Row4 2 2" xfId="139"/>
    <cellStyle name="_Row4 2 3" xfId="140"/>
    <cellStyle name="_Row4 2 4" xfId="141"/>
    <cellStyle name="_Row4 2 5" xfId="142"/>
    <cellStyle name="_Row4 2 6" xfId="143"/>
    <cellStyle name="_Row4 2 7" xfId="144"/>
    <cellStyle name="_Row4 2 8" xfId="145"/>
    <cellStyle name="_Row4 2 9" xfId="146"/>
    <cellStyle name="_Row4 3" xfId="147"/>
    <cellStyle name="_Row4 3 2" xfId="148"/>
    <cellStyle name="_Row4 4" xfId="149"/>
    <cellStyle name="_Row4 5" xfId="150"/>
    <cellStyle name="_Row4 6" xfId="151"/>
    <cellStyle name="_Row4 7" xfId="152"/>
    <cellStyle name="_Row4 8" xfId="153"/>
    <cellStyle name="_Row4 9" xfId="154"/>
    <cellStyle name="_Row4_DOM_2009_cierre" xfId="155"/>
    <cellStyle name="_Row4_PERU" xfId="156"/>
    <cellStyle name="_Row5" xfId="157"/>
    <cellStyle name="_Row5 2" xfId="158"/>
    <cellStyle name="_Row5 2 2" xfId="159"/>
    <cellStyle name="_Row5 2 3" xfId="160"/>
    <cellStyle name="_Row5 3" xfId="161"/>
    <cellStyle name="_Row5 4" xfId="162"/>
    <cellStyle name="_Row6" xfId="163"/>
    <cellStyle name="_Row6 2" xfId="164"/>
    <cellStyle name="_Row6 2 2" xfId="165"/>
    <cellStyle name="_Row6 2 3" xfId="166"/>
    <cellStyle name="_Row6 3" xfId="167"/>
    <cellStyle name="_Row6 4" xfId="168"/>
    <cellStyle name="_Row7" xfId="169"/>
    <cellStyle name="_Row7 2" xfId="170"/>
    <cellStyle name="_Row7 2 2" xfId="171"/>
    <cellStyle name="_Row7 2 3" xfId="172"/>
    <cellStyle name="_Row7 3" xfId="173"/>
    <cellStyle name="_Row7 4" xfId="174"/>
    <cellStyle name="£ BP" xfId="175"/>
    <cellStyle name="¥ JY" xfId="176"/>
    <cellStyle name="20% - Accent1" xfId="177"/>
    <cellStyle name="20% - Accent1 2" xfId="178"/>
    <cellStyle name="20% - Accent1 3" xfId="179"/>
    <cellStyle name="20% - Accent1 4" xfId="180"/>
    <cellStyle name="20% - Accent1 5" xfId="181"/>
    <cellStyle name="20% - Accent1 6" xfId="182"/>
    <cellStyle name="20% - Accent2" xfId="183"/>
    <cellStyle name="20% - Accent2 2" xfId="184"/>
    <cellStyle name="20% - Accent2 3" xfId="185"/>
    <cellStyle name="20% - Accent2 4" xfId="186"/>
    <cellStyle name="20% - Accent2 5" xfId="187"/>
    <cellStyle name="20% - Accent2 6" xfId="188"/>
    <cellStyle name="20% - Accent3" xfId="189"/>
    <cellStyle name="20% - Accent3 2" xfId="190"/>
    <cellStyle name="20% - Accent3 3" xfId="191"/>
    <cellStyle name="20% - Accent3 4" xfId="192"/>
    <cellStyle name="20% - Accent3 5" xfId="193"/>
    <cellStyle name="20% - Accent3 6" xfId="194"/>
    <cellStyle name="20% - Accent4" xfId="195"/>
    <cellStyle name="20% - Accent4 2" xfId="196"/>
    <cellStyle name="20% - Accent4 3" xfId="197"/>
    <cellStyle name="20% - Accent4 4" xfId="198"/>
    <cellStyle name="20% - Accent4 5" xfId="199"/>
    <cellStyle name="20% - Accent4 6" xfId="200"/>
    <cellStyle name="20% - Accent5" xfId="201"/>
    <cellStyle name="20% - Accent5 2" xfId="202"/>
    <cellStyle name="20% - Accent5 3" xfId="203"/>
    <cellStyle name="20% - Accent5 4" xfId="204"/>
    <cellStyle name="20% - Accent5 5" xfId="205"/>
    <cellStyle name="20% - Accent5 6" xfId="206"/>
    <cellStyle name="20% - Accent6" xfId="207"/>
    <cellStyle name="20% - Accent6 2" xfId="208"/>
    <cellStyle name="20% - Accent6 3" xfId="209"/>
    <cellStyle name="20% - Accent6 4" xfId="210"/>
    <cellStyle name="20% - Accent6 5" xfId="211"/>
    <cellStyle name="20% - Accent6 6" xfId="212"/>
    <cellStyle name="20% - Ênfase1 2" xfId="213"/>
    <cellStyle name="20% - Ênfase2 2" xfId="214"/>
    <cellStyle name="20% - Ênfase3 2" xfId="215"/>
    <cellStyle name="20% - Ênfase4 2" xfId="216"/>
    <cellStyle name="20% - Ênfase5 2" xfId="217"/>
    <cellStyle name="20% - Ênfase6 2" xfId="218"/>
    <cellStyle name="20% - Énfasis1" xfId="219" builtinId="30" customBuiltin="1"/>
    <cellStyle name="20% - Énfasis1 10" xfId="220"/>
    <cellStyle name="20% - Énfasis1 11" xfId="221"/>
    <cellStyle name="20% - Énfasis1 12" xfId="222"/>
    <cellStyle name="20% - Énfasis1 2" xfId="223"/>
    <cellStyle name="20% - Énfasis1 2 10" xfId="224"/>
    <cellStyle name="20% - Énfasis1 2 11" xfId="225"/>
    <cellStyle name="20% - Énfasis1 2 12" xfId="226"/>
    <cellStyle name="20% - Énfasis1 2 13" xfId="227"/>
    <cellStyle name="20% - Énfasis1 2 14" xfId="228"/>
    <cellStyle name="20% - Énfasis1 2 14 2" xfId="229"/>
    <cellStyle name="20% - Énfasis1 2 15" xfId="230"/>
    <cellStyle name="20% - Énfasis1 2 16" xfId="231"/>
    <cellStyle name="20% - Énfasis1 2 2" xfId="232"/>
    <cellStyle name="20% - Énfasis1 2 2 2" xfId="233"/>
    <cellStyle name="20% - Énfasis1 2 2 3" xfId="234"/>
    <cellStyle name="20% - Énfasis1 2 3" xfId="235"/>
    <cellStyle name="20% - Énfasis1 2 3 2" xfId="236"/>
    <cellStyle name="20% - Énfasis1 2 3 2 2" xfId="237"/>
    <cellStyle name="20% - Énfasis1 2 3 2 2 2" xfId="238"/>
    <cellStyle name="20% - Énfasis1 2 3 2 2 2 2" xfId="239"/>
    <cellStyle name="20% - Énfasis1 2 3 2 3" xfId="240"/>
    <cellStyle name="20% - Énfasis1 2 3 2 4" xfId="241"/>
    <cellStyle name="20% - Énfasis1 2 3 3" xfId="242"/>
    <cellStyle name="20% - Énfasis1 2 3 3 2" xfId="243"/>
    <cellStyle name="20% - Énfasis1 2 3 3 2 2" xfId="244"/>
    <cellStyle name="20% - Énfasis1 2 3 4" xfId="245"/>
    <cellStyle name="20% - Énfasis1 2 4" xfId="246"/>
    <cellStyle name="20% - Énfasis1 2 5" xfId="247"/>
    <cellStyle name="20% - Énfasis1 2 6" xfId="248"/>
    <cellStyle name="20% - Énfasis1 2 7" xfId="249"/>
    <cellStyle name="20% - Énfasis1 2 8" xfId="250"/>
    <cellStyle name="20% - Énfasis1 2 9" xfId="251"/>
    <cellStyle name="20% - Énfasis1 2 9 2" xfId="252"/>
    <cellStyle name="20% - Énfasis1 2 9 2 2" xfId="253"/>
    <cellStyle name="20% - Énfasis1 3" xfId="254"/>
    <cellStyle name="20% - Énfasis1 3 2" xfId="255"/>
    <cellStyle name="20% - Énfasis1 4" xfId="256"/>
    <cellStyle name="20% - Énfasis1 5" xfId="257"/>
    <cellStyle name="20% - Énfasis1 6" xfId="258"/>
    <cellStyle name="20% - Énfasis1 7" xfId="259"/>
    <cellStyle name="20% - Énfasis1 8" xfId="260"/>
    <cellStyle name="20% - Énfasis1 9" xfId="261"/>
    <cellStyle name="20% - Énfasis2" xfId="262" builtinId="34" customBuiltin="1"/>
    <cellStyle name="20% - Énfasis2 10" xfId="263"/>
    <cellStyle name="20% - Énfasis2 11" xfId="264"/>
    <cellStyle name="20% - Énfasis2 12" xfId="265"/>
    <cellStyle name="20% - Énfasis2 2" xfId="266"/>
    <cellStyle name="20% - Énfasis2 2 10" xfId="267"/>
    <cellStyle name="20% - Énfasis2 2 11" xfId="268"/>
    <cellStyle name="20% - Énfasis2 2 12" xfId="269"/>
    <cellStyle name="20% - Énfasis2 2 13" xfId="270"/>
    <cellStyle name="20% - Énfasis2 2 14" xfId="271"/>
    <cellStyle name="20% - Énfasis2 2 14 2" xfId="272"/>
    <cellStyle name="20% - Énfasis2 2 15" xfId="273"/>
    <cellStyle name="20% - Énfasis2 2 16" xfId="274"/>
    <cellStyle name="20% - Énfasis2 2 2" xfId="275"/>
    <cellStyle name="20% - Énfasis2 2 2 2" xfId="276"/>
    <cellStyle name="20% - Énfasis2 2 2 3" xfId="277"/>
    <cellStyle name="20% - Énfasis2 2 3" xfId="278"/>
    <cellStyle name="20% - Énfasis2 2 3 2" xfId="279"/>
    <cellStyle name="20% - Énfasis2 2 3 2 2" xfId="280"/>
    <cellStyle name="20% - Énfasis2 2 3 2 2 2" xfId="281"/>
    <cellStyle name="20% - Énfasis2 2 3 2 2 2 2" xfId="282"/>
    <cellStyle name="20% - Énfasis2 2 3 2 3" xfId="283"/>
    <cellStyle name="20% - Énfasis2 2 3 2 4" xfId="284"/>
    <cellStyle name="20% - Énfasis2 2 3 3" xfId="285"/>
    <cellStyle name="20% - Énfasis2 2 3 3 2" xfId="286"/>
    <cellStyle name="20% - Énfasis2 2 3 3 2 2" xfId="287"/>
    <cellStyle name="20% - Énfasis2 2 3 4" xfId="288"/>
    <cellStyle name="20% - Énfasis2 2 4" xfId="289"/>
    <cellStyle name="20% - Énfasis2 2 5" xfId="290"/>
    <cellStyle name="20% - Énfasis2 2 6" xfId="291"/>
    <cellStyle name="20% - Énfasis2 2 7" xfId="292"/>
    <cellStyle name="20% - Énfasis2 2 8" xfId="293"/>
    <cellStyle name="20% - Énfasis2 2 9" xfId="294"/>
    <cellStyle name="20% - Énfasis2 2 9 2" xfId="295"/>
    <cellStyle name="20% - Énfasis2 2 9 2 2" xfId="296"/>
    <cellStyle name="20% - Énfasis2 3" xfId="297"/>
    <cellStyle name="20% - Énfasis2 3 2" xfId="298"/>
    <cellStyle name="20% - Énfasis2 4" xfId="299"/>
    <cellStyle name="20% - Énfasis2 5" xfId="300"/>
    <cellStyle name="20% - Énfasis2 6" xfId="301"/>
    <cellStyle name="20% - Énfasis2 7" xfId="302"/>
    <cellStyle name="20% - Énfasis2 8" xfId="303"/>
    <cellStyle name="20% - Énfasis2 9" xfId="304"/>
    <cellStyle name="20% - Énfasis3" xfId="305" builtinId="38" customBuiltin="1"/>
    <cellStyle name="20% - Énfasis3 10" xfId="306"/>
    <cellStyle name="20% - Énfasis3 11" xfId="307"/>
    <cellStyle name="20% - Énfasis3 12" xfId="308"/>
    <cellStyle name="20% - Énfasis3 2" xfId="309"/>
    <cellStyle name="20% - Énfasis3 2 10" xfId="310"/>
    <cellStyle name="20% - Énfasis3 2 11" xfId="311"/>
    <cellStyle name="20% - Énfasis3 2 12" xfId="312"/>
    <cellStyle name="20% - Énfasis3 2 13" xfId="313"/>
    <cellStyle name="20% - Énfasis3 2 14" xfId="314"/>
    <cellStyle name="20% - Énfasis3 2 14 2" xfId="315"/>
    <cellStyle name="20% - Énfasis3 2 15" xfId="316"/>
    <cellStyle name="20% - Énfasis3 2 16" xfId="317"/>
    <cellStyle name="20% - Énfasis3 2 2" xfId="318"/>
    <cellStyle name="20% - Énfasis3 2 2 2" xfId="319"/>
    <cellStyle name="20% - Énfasis3 2 2 3" xfId="320"/>
    <cellStyle name="20% - Énfasis3 2 3" xfId="321"/>
    <cellStyle name="20% - Énfasis3 2 3 2" xfId="322"/>
    <cellStyle name="20% - Énfasis3 2 3 2 2" xfId="323"/>
    <cellStyle name="20% - Énfasis3 2 3 2 2 2" xfId="324"/>
    <cellStyle name="20% - Énfasis3 2 3 2 2 2 2" xfId="325"/>
    <cellStyle name="20% - Énfasis3 2 3 2 3" xfId="326"/>
    <cellStyle name="20% - Énfasis3 2 3 2 4" xfId="327"/>
    <cellStyle name="20% - Énfasis3 2 3 3" xfId="328"/>
    <cellStyle name="20% - Énfasis3 2 3 3 2" xfId="329"/>
    <cellStyle name="20% - Énfasis3 2 3 3 2 2" xfId="330"/>
    <cellStyle name="20% - Énfasis3 2 3 4" xfId="331"/>
    <cellStyle name="20% - Énfasis3 2 4" xfId="332"/>
    <cellStyle name="20% - Énfasis3 2 5" xfId="333"/>
    <cellStyle name="20% - Énfasis3 2 6" xfId="334"/>
    <cellStyle name="20% - Énfasis3 2 7" xfId="335"/>
    <cellStyle name="20% - Énfasis3 2 8" xfId="336"/>
    <cellStyle name="20% - Énfasis3 2 9" xfId="337"/>
    <cellStyle name="20% - Énfasis3 2 9 2" xfId="338"/>
    <cellStyle name="20% - Énfasis3 2 9 2 2" xfId="339"/>
    <cellStyle name="20% - Énfasis3 3" xfId="340"/>
    <cellStyle name="20% - Énfasis3 3 2" xfId="341"/>
    <cellStyle name="20% - Énfasis3 4" xfId="342"/>
    <cellStyle name="20% - Énfasis3 5" xfId="343"/>
    <cellStyle name="20% - Énfasis3 6" xfId="344"/>
    <cellStyle name="20% - Énfasis3 7" xfId="345"/>
    <cellStyle name="20% - Énfasis3 8" xfId="346"/>
    <cellStyle name="20% - Énfasis3 9" xfId="347"/>
    <cellStyle name="20% - Énfasis4" xfId="348" builtinId="42" customBuiltin="1"/>
    <cellStyle name="20% - Énfasis4 10" xfId="349"/>
    <cellStyle name="20% - Énfasis4 11" xfId="350"/>
    <cellStyle name="20% - Énfasis4 12" xfId="351"/>
    <cellStyle name="20% - Énfasis4 2" xfId="352"/>
    <cellStyle name="20% - Énfasis4 2 10" xfId="353"/>
    <cellStyle name="20% - Énfasis4 2 11" xfId="354"/>
    <cellStyle name="20% - Énfasis4 2 12" xfId="355"/>
    <cellStyle name="20% - Énfasis4 2 13" xfId="356"/>
    <cellStyle name="20% - Énfasis4 2 14" xfId="357"/>
    <cellStyle name="20% - Énfasis4 2 14 2" xfId="358"/>
    <cellStyle name="20% - Énfasis4 2 15" xfId="359"/>
    <cellStyle name="20% - Énfasis4 2 16" xfId="360"/>
    <cellStyle name="20% - Énfasis4 2 2" xfId="361"/>
    <cellStyle name="20% - Énfasis4 2 2 2" xfId="362"/>
    <cellStyle name="20% - Énfasis4 2 2 3" xfId="363"/>
    <cellStyle name="20% - Énfasis4 2 3" xfId="364"/>
    <cellStyle name="20% - Énfasis4 2 3 2" xfId="365"/>
    <cellStyle name="20% - Énfasis4 2 3 2 2" xfId="366"/>
    <cellStyle name="20% - Énfasis4 2 3 2 2 2" xfId="367"/>
    <cellStyle name="20% - Énfasis4 2 3 2 2 2 2" xfId="368"/>
    <cellStyle name="20% - Énfasis4 2 3 2 3" xfId="369"/>
    <cellStyle name="20% - Énfasis4 2 3 2 4" xfId="370"/>
    <cellStyle name="20% - Énfasis4 2 3 3" xfId="371"/>
    <cellStyle name="20% - Énfasis4 2 3 3 2" xfId="372"/>
    <cellStyle name="20% - Énfasis4 2 3 3 2 2" xfId="373"/>
    <cellStyle name="20% - Énfasis4 2 3 4" xfId="374"/>
    <cellStyle name="20% - Énfasis4 2 4" xfId="375"/>
    <cellStyle name="20% - Énfasis4 2 5" xfId="376"/>
    <cellStyle name="20% - Énfasis4 2 6" xfId="377"/>
    <cellStyle name="20% - Énfasis4 2 7" xfId="378"/>
    <cellStyle name="20% - Énfasis4 2 8" xfId="379"/>
    <cellStyle name="20% - Énfasis4 2 9" xfId="380"/>
    <cellStyle name="20% - Énfasis4 2 9 2" xfId="381"/>
    <cellStyle name="20% - Énfasis4 2 9 2 2" xfId="382"/>
    <cellStyle name="20% - Énfasis4 3" xfId="383"/>
    <cellStyle name="20% - Énfasis4 3 2" xfId="384"/>
    <cellStyle name="20% - Énfasis4 4" xfId="385"/>
    <cellStyle name="20% - Énfasis4 5" xfId="386"/>
    <cellStyle name="20% - Énfasis4 6" xfId="387"/>
    <cellStyle name="20% - Énfasis4 7" xfId="388"/>
    <cellStyle name="20% - Énfasis4 8" xfId="389"/>
    <cellStyle name="20% - Énfasis4 9" xfId="390"/>
    <cellStyle name="20% - Énfasis5" xfId="391" builtinId="46" customBuiltin="1"/>
    <cellStyle name="20% - Énfasis5 10" xfId="392"/>
    <cellStyle name="20% - Énfasis5 11" xfId="393"/>
    <cellStyle name="20% - Énfasis5 12" xfId="394"/>
    <cellStyle name="20% - Énfasis5 2" xfId="395"/>
    <cellStyle name="20% - Énfasis5 2 10" xfId="396"/>
    <cellStyle name="20% - Énfasis5 2 11" xfId="397"/>
    <cellStyle name="20% - Énfasis5 2 12" xfId="398"/>
    <cellStyle name="20% - Énfasis5 2 13" xfId="399"/>
    <cellStyle name="20% - Énfasis5 2 14" xfId="400"/>
    <cellStyle name="20% - Énfasis5 2 14 2" xfId="401"/>
    <cellStyle name="20% - Énfasis5 2 15" xfId="402"/>
    <cellStyle name="20% - Énfasis5 2 16" xfId="403"/>
    <cellStyle name="20% - Énfasis5 2 2" xfId="404"/>
    <cellStyle name="20% - Énfasis5 2 2 2" xfId="405"/>
    <cellStyle name="20% - Énfasis5 2 2 3" xfId="406"/>
    <cellStyle name="20% - Énfasis5 2 3" xfId="407"/>
    <cellStyle name="20% - Énfasis5 2 3 2" xfId="408"/>
    <cellStyle name="20% - Énfasis5 2 3 2 2" xfId="409"/>
    <cellStyle name="20% - Énfasis5 2 3 2 2 2" xfId="410"/>
    <cellStyle name="20% - Énfasis5 2 3 2 2 2 2" xfId="411"/>
    <cellStyle name="20% - Énfasis5 2 3 2 3" xfId="412"/>
    <cellStyle name="20% - Énfasis5 2 3 2 4" xfId="413"/>
    <cellStyle name="20% - Énfasis5 2 3 3" xfId="414"/>
    <cellStyle name="20% - Énfasis5 2 3 3 2" xfId="415"/>
    <cellStyle name="20% - Énfasis5 2 3 3 2 2" xfId="416"/>
    <cellStyle name="20% - Énfasis5 2 3 4" xfId="417"/>
    <cellStyle name="20% - Énfasis5 2 4" xfId="418"/>
    <cellStyle name="20% - Énfasis5 2 5" xfId="419"/>
    <cellStyle name="20% - Énfasis5 2 6" xfId="420"/>
    <cellStyle name="20% - Énfasis5 2 7" xfId="421"/>
    <cellStyle name="20% - Énfasis5 2 8" xfId="422"/>
    <cellStyle name="20% - Énfasis5 2 9" xfId="423"/>
    <cellStyle name="20% - Énfasis5 2 9 2" xfId="424"/>
    <cellStyle name="20% - Énfasis5 2 9 2 2" xfId="425"/>
    <cellStyle name="20% - Énfasis5 3" xfId="426"/>
    <cellStyle name="20% - Énfasis5 3 2" xfId="427"/>
    <cellStyle name="20% - Énfasis5 4" xfId="428"/>
    <cellStyle name="20% - Énfasis5 5" xfId="429"/>
    <cellStyle name="20% - Énfasis5 6" xfId="430"/>
    <cellStyle name="20% - Énfasis5 7" xfId="431"/>
    <cellStyle name="20% - Énfasis5 8" xfId="432"/>
    <cellStyle name="20% - Énfasis5 9" xfId="433"/>
    <cellStyle name="20% - Énfasis6" xfId="434" builtinId="50" customBuiltin="1"/>
    <cellStyle name="20% - Énfasis6 10" xfId="435"/>
    <cellStyle name="20% - Énfasis6 11" xfId="436"/>
    <cellStyle name="20% - Énfasis6 12" xfId="437"/>
    <cellStyle name="20% - Énfasis6 2" xfId="438"/>
    <cellStyle name="20% - Énfasis6 2 2" xfId="439"/>
    <cellStyle name="20% - Énfasis6 2 2 2" xfId="440"/>
    <cellStyle name="20% - Énfasis6 2 2 3" xfId="441"/>
    <cellStyle name="20% - Énfasis6 2 3" xfId="442"/>
    <cellStyle name="20% - Énfasis6 2 4" xfId="443"/>
    <cellStyle name="20% - Énfasis6 2 5" xfId="444"/>
    <cellStyle name="20% - Énfasis6 2 6" xfId="445"/>
    <cellStyle name="20% - Énfasis6 2 7" xfId="446"/>
    <cellStyle name="20% - Énfasis6 2 8" xfId="447"/>
    <cellStyle name="20% - Énfasis6 2 9" xfId="448"/>
    <cellStyle name="20% - Énfasis6 3" xfId="449"/>
    <cellStyle name="20% - Énfasis6 3 2" xfId="450"/>
    <cellStyle name="20% - Énfasis6 4" xfId="451"/>
    <cellStyle name="20% - Énfasis6 5" xfId="452"/>
    <cellStyle name="20% - Énfasis6 6" xfId="453"/>
    <cellStyle name="20% - Énfasis6 7" xfId="454"/>
    <cellStyle name="20% - Énfasis6 8" xfId="455"/>
    <cellStyle name="20% - Énfasis6 9" xfId="456"/>
    <cellStyle name="40% - Accent1" xfId="457"/>
    <cellStyle name="40% - Accent1 2" xfId="458"/>
    <cellStyle name="40% - Accent1 3" xfId="459"/>
    <cellStyle name="40% - Accent1 4" xfId="460"/>
    <cellStyle name="40% - Accent1 5" xfId="461"/>
    <cellStyle name="40% - Accent1 6" xfId="462"/>
    <cellStyle name="40% - Accent2" xfId="463"/>
    <cellStyle name="40% - Accent2 2" xfId="464"/>
    <cellStyle name="40% - Accent2 3" xfId="465"/>
    <cellStyle name="40% - Accent2 4" xfId="466"/>
    <cellStyle name="40% - Accent2 5" xfId="467"/>
    <cellStyle name="40% - Accent2 6" xfId="468"/>
    <cellStyle name="40% - Accent3" xfId="469"/>
    <cellStyle name="40% - Accent3 2" xfId="470"/>
    <cellStyle name="40% - Accent3 3" xfId="471"/>
    <cellStyle name="40% - Accent3 4" xfId="472"/>
    <cellStyle name="40% - Accent3 5" xfId="473"/>
    <cellStyle name="40% - Accent3 6" xfId="474"/>
    <cellStyle name="40% - Accent4" xfId="475"/>
    <cellStyle name="40% - Accent4 2" xfId="476"/>
    <cellStyle name="40% - Accent4 3" xfId="477"/>
    <cellStyle name="40% - Accent4 4" xfId="478"/>
    <cellStyle name="40% - Accent4 5" xfId="479"/>
    <cellStyle name="40% - Accent4 6" xfId="480"/>
    <cellStyle name="40% - Accent5" xfId="481"/>
    <cellStyle name="40% - Accent5 2" xfId="482"/>
    <cellStyle name="40% - Accent5 3" xfId="483"/>
    <cellStyle name="40% - Accent5 4" xfId="484"/>
    <cellStyle name="40% - Accent5 5" xfId="485"/>
    <cellStyle name="40% - Accent5 6" xfId="486"/>
    <cellStyle name="40% - Accent6" xfId="487"/>
    <cellStyle name="40% - Accent6 2" xfId="488"/>
    <cellStyle name="40% - Accent6 3" xfId="489"/>
    <cellStyle name="40% - Accent6 4" xfId="490"/>
    <cellStyle name="40% - Accent6 5" xfId="491"/>
    <cellStyle name="40% - Accent6 6" xfId="492"/>
    <cellStyle name="40% - Ênfase1 2" xfId="493"/>
    <cellStyle name="40% - Ênfase2 2" xfId="494"/>
    <cellStyle name="40% - Ênfase3 2" xfId="495"/>
    <cellStyle name="40% - Ênfase4 2" xfId="496"/>
    <cellStyle name="40% - Ênfase5 2" xfId="497"/>
    <cellStyle name="40% - Ênfase6 2" xfId="498"/>
    <cellStyle name="40% - Énfasis1" xfId="499" builtinId="31" customBuiltin="1"/>
    <cellStyle name="40% - Énfasis1 10" xfId="500"/>
    <cellStyle name="40% - Énfasis1 11" xfId="501"/>
    <cellStyle name="40% - Énfasis1 12" xfId="502"/>
    <cellStyle name="40% - Énfasis1 2" xfId="503"/>
    <cellStyle name="40% - Énfasis1 2 2" xfId="504"/>
    <cellStyle name="40% - Énfasis1 2 2 2" xfId="505"/>
    <cellStyle name="40% - Énfasis1 2 2 3" xfId="506"/>
    <cellStyle name="40% - Énfasis1 2 3" xfId="507"/>
    <cellStyle name="40% - Énfasis1 2 4" xfId="508"/>
    <cellStyle name="40% - Énfasis1 2 5" xfId="509"/>
    <cellStyle name="40% - Énfasis1 2 6" xfId="510"/>
    <cellStyle name="40% - Énfasis1 2 7" xfId="511"/>
    <cellStyle name="40% - Énfasis1 2 8" xfId="512"/>
    <cellStyle name="40% - Énfasis1 2 9" xfId="513"/>
    <cellStyle name="40% - Énfasis1 3" xfId="514"/>
    <cellStyle name="40% - Énfasis1 3 2" xfId="515"/>
    <cellStyle name="40% - Énfasis1 4" xfId="516"/>
    <cellStyle name="40% - Énfasis1 5" xfId="517"/>
    <cellStyle name="40% - Énfasis1 6" xfId="518"/>
    <cellStyle name="40% - Énfasis1 7" xfId="519"/>
    <cellStyle name="40% - Énfasis1 8" xfId="520"/>
    <cellStyle name="40% - Énfasis1 9" xfId="521"/>
    <cellStyle name="40% - Énfasis2" xfId="522" builtinId="35" customBuiltin="1"/>
    <cellStyle name="40% - Énfasis2 10" xfId="523"/>
    <cellStyle name="40% - Énfasis2 11" xfId="524"/>
    <cellStyle name="40% - Énfasis2 12" xfId="525"/>
    <cellStyle name="40% - Énfasis2 2" xfId="526"/>
    <cellStyle name="40% - Énfasis2 2 2" xfId="527"/>
    <cellStyle name="40% - Énfasis2 2 2 2" xfId="528"/>
    <cellStyle name="40% - Énfasis2 2 2 3" xfId="529"/>
    <cellStyle name="40% - Énfasis2 2 3" xfId="530"/>
    <cellStyle name="40% - Énfasis2 2 4" xfId="531"/>
    <cellStyle name="40% - Énfasis2 2 5" xfId="532"/>
    <cellStyle name="40% - Énfasis2 2 6" xfId="533"/>
    <cellStyle name="40% - Énfasis2 2 7" xfId="534"/>
    <cellStyle name="40% - Énfasis2 2 8" xfId="535"/>
    <cellStyle name="40% - Énfasis2 2 9" xfId="536"/>
    <cellStyle name="40% - Énfasis2 3" xfId="537"/>
    <cellStyle name="40% - Énfasis2 3 2" xfId="538"/>
    <cellStyle name="40% - Énfasis2 4" xfId="539"/>
    <cellStyle name="40% - Énfasis2 5" xfId="540"/>
    <cellStyle name="40% - Énfasis2 6" xfId="541"/>
    <cellStyle name="40% - Énfasis2 7" xfId="542"/>
    <cellStyle name="40% - Énfasis2 8" xfId="543"/>
    <cellStyle name="40% - Énfasis2 9" xfId="544"/>
    <cellStyle name="40% - Énfasis3" xfId="545" builtinId="39" customBuiltin="1"/>
    <cellStyle name="40% - Énfasis3 10" xfId="546"/>
    <cellStyle name="40% - Énfasis3 11" xfId="547"/>
    <cellStyle name="40% - Énfasis3 12" xfId="548"/>
    <cellStyle name="40% - Énfasis3 2" xfId="549"/>
    <cellStyle name="40% - Énfasis3 2 10" xfId="550"/>
    <cellStyle name="40% - Énfasis3 2 11" xfId="551"/>
    <cellStyle name="40% - Énfasis3 2 12" xfId="552"/>
    <cellStyle name="40% - Énfasis3 2 13" xfId="553"/>
    <cellStyle name="40% - Énfasis3 2 14" xfId="554"/>
    <cellStyle name="40% - Énfasis3 2 14 2" xfId="555"/>
    <cellStyle name="40% - Énfasis3 2 15" xfId="556"/>
    <cellStyle name="40% - Énfasis3 2 16" xfId="557"/>
    <cellStyle name="40% - Énfasis3 2 2" xfId="558"/>
    <cellStyle name="40% - Énfasis3 2 2 2" xfId="559"/>
    <cellStyle name="40% - Énfasis3 2 2 3" xfId="560"/>
    <cellStyle name="40% - Énfasis3 2 3" xfId="561"/>
    <cellStyle name="40% - Énfasis3 2 3 2" xfId="562"/>
    <cellStyle name="40% - Énfasis3 2 3 2 2" xfId="563"/>
    <cellStyle name="40% - Énfasis3 2 3 2 2 2" xfId="564"/>
    <cellStyle name="40% - Énfasis3 2 3 2 2 2 2" xfId="565"/>
    <cellStyle name="40% - Énfasis3 2 3 2 3" xfId="566"/>
    <cellStyle name="40% - Énfasis3 2 3 2 4" xfId="567"/>
    <cellStyle name="40% - Énfasis3 2 3 3" xfId="568"/>
    <cellStyle name="40% - Énfasis3 2 3 3 2" xfId="569"/>
    <cellStyle name="40% - Énfasis3 2 3 3 2 2" xfId="570"/>
    <cellStyle name="40% - Énfasis3 2 3 4" xfId="571"/>
    <cellStyle name="40% - Énfasis3 2 4" xfId="572"/>
    <cellStyle name="40% - Énfasis3 2 5" xfId="573"/>
    <cellStyle name="40% - Énfasis3 2 6" xfId="574"/>
    <cellStyle name="40% - Énfasis3 2 7" xfId="575"/>
    <cellStyle name="40% - Énfasis3 2 8" xfId="576"/>
    <cellStyle name="40% - Énfasis3 2 9" xfId="577"/>
    <cellStyle name="40% - Énfasis3 2 9 2" xfId="578"/>
    <cellStyle name="40% - Énfasis3 2 9 2 2" xfId="579"/>
    <cellStyle name="40% - Énfasis3 3" xfId="580"/>
    <cellStyle name="40% - Énfasis3 3 2" xfId="581"/>
    <cellStyle name="40% - Énfasis3 4" xfId="582"/>
    <cellStyle name="40% - Énfasis3 5" xfId="583"/>
    <cellStyle name="40% - Énfasis3 6" xfId="584"/>
    <cellStyle name="40% - Énfasis3 7" xfId="585"/>
    <cellStyle name="40% - Énfasis3 8" xfId="586"/>
    <cellStyle name="40% - Énfasis3 9" xfId="587"/>
    <cellStyle name="40% - Énfasis4" xfId="588" builtinId="43" customBuiltin="1"/>
    <cellStyle name="40% - Énfasis4 10" xfId="589"/>
    <cellStyle name="40% - Énfasis4 11" xfId="590"/>
    <cellStyle name="40% - Énfasis4 12" xfId="591"/>
    <cellStyle name="40% - Énfasis4 2" xfId="592"/>
    <cellStyle name="40% - Énfasis4 2 10" xfId="593"/>
    <cellStyle name="40% - Énfasis4 2 11" xfId="594"/>
    <cellStyle name="40% - Énfasis4 2 12" xfId="595"/>
    <cellStyle name="40% - Énfasis4 2 13" xfId="596"/>
    <cellStyle name="40% - Énfasis4 2 14" xfId="597"/>
    <cellStyle name="40% - Énfasis4 2 14 2" xfId="598"/>
    <cellStyle name="40% - Énfasis4 2 15" xfId="599"/>
    <cellStyle name="40% - Énfasis4 2 16" xfId="600"/>
    <cellStyle name="40% - Énfasis4 2 2" xfId="601"/>
    <cellStyle name="40% - Énfasis4 2 2 2" xfId="602"/>
    <cellStyle name="40% - Énfasis4 2 2 3" xfId="603"/>
    <cellStyle name="40% - Énfasis4 2 3" xfId="604"/>
    <cellStyle name="40% - Énfasis4 2 3 2" xfId="605"/>
    <cellStyle name="40% - Énfasis4 2 3 2 2" xfId="606"/>
    <cellStyle name="40% - Énfasis4 2 3 2 2 2" xfId="607"/>
    <cellStyle name="40% - Énfasis4 2 3 2 2 2 2" xfId="608"/>
    <cellStyle name="40% - Énfasis4 2 3 2 3" xfId="609"/>
    <cellStyle name="40% - Énfasis4 2 3 2 4" xfId="610"/>
    <cellStyle name="40% - Énfasis4 2 3 3" xfId="611"/>
    <cellStyle name="40% - Énfasis4 2 3 3 2" xfId="612"/>
    <cellStyle name="40% - Énfasis4 2 3 3 2 2" xfId="613"/>
    <cellStyle name="40% - Énfasis4 2 3 4" xfId="614"/>
    <cellStyle name="40% - Énfasis4 2 4" xfId="615"/>
    <cellStyle name="40% - Énfasis4 2 5" xfId="616"/>
    <cellStyle name="40% - Énfasis4 2 6" xfId="617"/>
    <cellStyle name="40% - Énfasis4 2 7" xfId="618"/>
    <cellStyle name="40% - Énfasis4 2 8" xfId="619"/>
    <cellStyle name="40% - Énfasis4 2 9" xfId="620"/>
    <cellStyle name="40% - Énfasis4 2 9 2" xfId="621"/>
    <cellStyle name="40% - Énfasis4 2 9 2 2" xfId="622"/>
    <cellStyle name="40% - Énfasis4 3" xfId="623"/>
    <cellStyle name="40% - Énfasis4 3 2" xfId="624"/>
    <cellStyle name="40% - Énfasis4 4" xfId="625"/>
    <cellStyle name="40% - Énfasis4 5" xfId="626"/>
    <cellStyle name="40% - Énfasis4 6" xfId="627"/>
    <cellStyle name="40% - Énfasis4 7" xfId="628"/>
    <cellStyle name="40% - Énfasis4 8" xfId="629"/>
    <cellStyle name="40% - Énfasis4 9" xfId="630"/>
    <cellStyle name="40% - Énfasis5" xfId="631" builtinId="47" customBuiltin="1"/>
    <cellStyle name="40% - Énfasis5 10" xfId="632"/>
    <cellStyle name="40% - Énfasis5 11" xfId="633"/>
    <cellStyle name="40% - Énfasis5 12" xfId="634"/>
    <cellStyle name="40% - Énfasis5 2" xfId="635"/>
    <cellStyle name="40% - Énfasis5 2 2" xfId="636"/>
    <cellStyle name="40% - Énfasis5 2 2 2" xfId="637"/>
    <cellStyle name="40% - Énfasis5 2 2 3" xfId="638"/>
    <cellStyle name="40% - Énfasis5 2 3" xfId="639"/>
    <cellStyle name="40% - Énfasis5 2 4" xfId="640"/>
    <cellStyle name="40% - Énfasis5 2 5" xfId="641"/>
    <cellStyle name="40% - Énfasis5 2 6" xfId="642"/>
    <cellStyle name="40% - Énfasis5 2 7" xfId="643"/>
    <cellStyle name="40% - Énfasis5 2 8" xfId="644"/>
    <cellStyle name="40% - Énfasis5 2 9" xfId="645"/>
    <cellStyle name="40% - Énfasis5 3" xfId="646"/>
    <cellStyle name="40% - Énfasis5 3 2" xfId="647"/>
    <cellStyle name="40% - Énfasis5 4" xfId="648"/>
    <cellStyle name="40% - Énfasis5 5" xfId="649"/>
    <cellStyle name="40% - Énfasis5 6" xfId="650"/>
    <cellStyle name="40% - Énfasis5 7" xfId="651"/>
    <cellStyle name="40% - Énfasis5 8" xfId="652"/>
    <cellStyle name="40% - Énfasis5 9" xfId="653"/>
    <cellStyle name="40% - Énfasis6" xfId="654" builtinId="51" customBuiltin="1"/>
    <cellStyle name="40% - Énfasis6 10" xfId="655"/>
    <cellStyle name="40% - Énfasis6 11" xfId="656"/>
    <cellStyle name="40% - Énfasis6 12" xfId="657"/>
    <cellStyle name="40% - Énfasis6 2" xfId="658"/>
    <cellStyle name="40% - Énfasis6 2 10" xfId="659"/>
    <cellStyle name="40% - Énfasis6 2 11" xfId="660"/>
    <cellStyle name="40% - Énfasis6 2 12" xfId="661"/>
    <cellStyle name="40% - Énfasis6 2 13" xfId="662"/>
    <cellStyle name="40% - Énfasis6 2 14" xfId="663"/>
    <cellStyle name="40% - Énfasis6 2 14 2" xfId="664"/>
    <cellStyle name="40% - Énfasis6 2 15" xfId="665"/>
    <cellStyle name="40% - Énfasis6 2 16" xfId="666"/>
    <cellStyle name="40% - Énfasis6 2 2" xfId="667"/>
    <cellStyle name="40% - Énfasis6 2 2 2" xfId="668"/>
    <cellStyle name="40% - Énfasis6 2 2 3" xfId="669"/>
    <cellStyle name="40% - Énfasis6 2 3" xfId="670"/>
    <cellStyle name="40% - Énfasis6 2 3 2" xfId="671"/>
    <cellStyle name="40% - Énfasis6 2 3 2 2" xfId="672"/>
    <cellStyle name="40% - Énfasis6 2 3 2 2 2" xfId="673"/>
    <cellStyle name="40% - Énfasis6 2 3 2 2 2 2" xfId="674"/>
    <cellStyle name="40% - Énfasis6 2 3 2 3" xfId="675"/>
    <cellStyle name="40% - Énfasis6 2 3 2 4" xfId="676"/>
    <cellStyle name="40% - Énfasis6 2 3 3" xfId="677"/>
    <cellStyle name="40% - Énfasis6 2 3 3 2" xfId="678"/>
    <cellStyle name="40% - Énfasis6 2 3 3 2 2" xfId="679"/>
    <cellStyle name="40% - Énfasis6 2 3 4" xfId="680"/>
    <cellStyle name="40% - Énfasis6 2 4" xfId="681"/>
    <cellStyle name="40% - Énfasis6 2 5" xfId="682"/>
    <cellStyle name="40% - Énfasis6 2 6" xfId="683"/>
    <cellStyle name="40% - Énfasis6 2 7" xfId="684"/>
    <cellStyle name="40% - Énfasis6 2 8" xfId="685"/>
    <cellStyle name="40% - Énfasis6 2 9" xfId="686"/>
    <cellStyle name="40% - Énfasis6 2 9 2" xfId="687"/>
    <cellStyle name="40% - Énfasis6 2 9 2 2" xfId="688"/>
    <cellStyle name="40% - Énfasis6 3" xfId="689"/>
    <cellStyle name="40% - Énfasis6 3 2" xfId="690"/>
    <cellStyle name="40% - Énfasis6 4" xfId="691"/>
    <cellStyle name="40% - Énfasis6 5" xfId="692"/>
    <cellStyle name="40% - Énfasis6 6" xfId="693"/>
    <cellStyle name="40% - Énfasis6 7" xfId="694"/>
    <cellStyle name="40% - Énfasis6 8" xfId="695"/>
    <cellStyle name="40% - Énfasis6 9" xfId="696"/>
    <cellStyle name="60% - Accent1" xfId="697"/>
    <cellStyle name="60% - Accent1 2" xfId="698"/>
    <cellStyle name="60% - Accent1 3" xfId="699"/>
    <cellStyle name="60% - Accent1 4" xfId="700"/>
    <cellStyle name="60% - Accent1 5" xfId="701"/>
    <cellStyle name="60% - Accent1 6" xfId="702"/>
    <cellStyle name="60% - Accent2" xfId="703"/>
    <cellStyle name="60% - Accent2 2" xfId="704"/>
    <cellStyle name="60% - Accent2 3" xfId="705"/>
    <cellStyle name="60% - Accent2 4" xfId="706"/>
    <cellStyle name="60% - Accent2 5" xfId="707"/>
    <cellStyle name="60% - Accent2 6" xfId="708"/>
    <cellStyle name="60% - Accent3" xfId="709"/>
    <cellStyle name="60% - Accent3 2" xfId="710"/>
    <cellStyle name="60% - Accent3 3" xfId="711"/>
    <cellStyle name="60% - Accent3 4" xfId="712"/>
    <cellStyle name="60% - Accent3 5" xfId="713"/>
    <cellStyle name="60% - Accent3 6" xfId="714"/>
    <cellStyle name="60% - Accent4" xfId="715"/>
    <cellStyle name="60% - Accent4 2" xfId="716"/>
    <cellStyle name="60% - Accent4 3" xfId="717"/>
    <cellStyle name="60% - Accent4 4" xfId="718"/>
    <cellStyle name="60% - Accent4 5" xfId="719"/>
    <cellStyle name="60% - Accent4 6" xfId="720"/>
    <cellStyle name="60% - Accent5" xfId="721"/>
    <cellStyle name="60% - Accent5 2" xfId="722"/>
    <cellStyle name="60% - Accent5 3" xfId="723"/>
    <cellStyle name="60% - Accent5 4" xfId="724"/>
    <cellStyle name="60% - Accent5 5" xfId="725"/>
    <cellStyle name="60% - Accent5 6" xfId="726"/>
    <cellStyle name="60% - Accent6" xfId="727"/>
    <cellStyle name="60% - Accent6 2" xfId="728"/>
    <cellStyle name="60% - Accent6 3" xfId="729"/>
    <cellStyle name="60% - Accent6 4" xfId="730"/>
    <cellStyle name="60% - Accent6 5" xfId="731"/>
    <cellStyle name="60% - Accent6 6" xfId="732"/>
    <cellStyle name="60% - akcent 1" xfId="733"/>
    <cellStyle name="60% - Ênfase1 2" xfId="734"/>
    <cellStyle name="60% - Ênfase2 2" xfId="735"/>
    <cellStyle name="60% - Ênfase3 2" xfId="736"/>
    <cellStyle name="60% - Ênfase4 2" xfId="737"/>
    <cellStyle name="60% - Ênfase5 2" xfId="738"/>
    <cellStyle name="60% - Ênfase6 2" xfId="739"/>
    <cellStyle name="60% - Énfasis1" xfId="740" builtinId="32" customBuiltin="1"/>
    <cellStyle name="60% - Énfasis1 10" xfId="741"/>
    <cellStyle name="60% - Énfasis1 11" xfId="742"/>
    <cellStyle name="60% - Énfasis1 2" xfId="743"/>
    <cellStyle name="60% - Énfasis1 2 10" xfId="744"/>
    <cellStyle name="60% - Énfasis1 2 11" xfId="745"/>
    <cellStyle name="60% - Énfasis1 2 12" xfId="746"/>
    <cellStyle name="60% - Énfasis1 2 13" xfId="747"/>
    <cellStyle name="60% - Énfasis1 2 14" xfId="748"/>
    <cellStyle name="60% - Énfasis1 2 14 2" xfId="749"/>
    <cellStyle name="60% - Énfasis1 2 15" xfId="750"/>
    <cellStyle name="60% - Énfasis1 2 16" xfId="751"/>
    <cellStyle name="60% - Énfasis1 2 2" xfId="752"/>
    <cellStyle name="60% - Énfasis1 2 3" xfId="753"/>
    <cellStyle name="60% - Énfasis1 2 3 2" xfId="754"/>
    <cellStyle name="60% - Énfasis1 2 3 2 2" xfId="755"/>
    <cellStyle name="60% - Énfasis1 2 3 2 2 2" xfId="756"/>
    <cellStyle name="60% - Énfasis1 2 3 2 2 2 2" xfId="757"/>
    <cellStyle name="60% - Énfasis1 2 3 2 3" xfId="758"/>
    <cellStyle name="60% - Énfasis1 2 3 2 4" xfId="759"/>
    <cellStyle name="60% - Énfasis1 2 3 3" xfId="760"/>
    <cellStyle name="60% - Énfasis1 2 3 3 2" xfId="761"/>
    <cellStyle name="60% - Énfasis1 2 3 3 2 2" xfId="762"/>
    <cellStyle name="60% - Énfasis1 2 3 4" xfId="763"/>
    <cellStyle name="60% - Énfasis1 2 4" xfId="764"/>
    <cellStyle name="60% - Énfasis1 2 5" xfId="765"/>
    <cellStyle name="60% - Énfasis1 2 6" xfId="766"/>
    <cellStyle name="60% - Énfasis1 2 7" xfId="767"/>
    <cellStyle name="60% - Énfasis1 2 8" xfId="768"/>
    <cellStyle name="60% - Énfasis1 2 9" xfId="769"/>
    <cellStyle name="60% - Énfasis1 2 9 2" xfId="770"/>
    <cellStyle name="60% - Énfasis1 2 9 2 2" xfId="771"/>
    <cellStyle name="60% - Énfasis1 3" xfId="772"/>
    <cellStyle name="60% - Énfasis1 4" xfId="773"/>
    <cellStyle name="60% - Énfasis1 5" xfId="774"/>
    <cellStyle name="60% - Énfasis1 6" xfId="775"/>
    <cellStyle name="60% - Énfasis1 7" xfId="776"/>
    <cellStyle name="60% - Énfasis1 8" xfId="777"/>
    <cellStyle name="60% - Énfasis1 9" xfId="778"/>
    <cellStyle name="60% - Énfasis2" xfId="779" builtinId="36" customBuiltin="1"/>
    <cellStyle name="60% - Énfasis2 10" xfId="780"/>
    <cellStyle name="60% - Énfasis2 11" xfId="781"/>
    <cellStyle name="60% - Énfasis2 2" xfId="782"/>
    <cellStyle name="60% - Énfasis2 2 2" xfId="783"/>
    <cellStyle name="60% - Énfasis2 2 3" xfId="784"/>
    <cellStyle name="60% - Énfasis2 2 4" xfId="785"/>
    <cellStyle name="60% - Énfasis2 2 5" xfId="786"/>
    <cellStyle name="60% - Énfasis2 3" xfId="787"/>
    <cellStyle name="60% - Énfasis2 4" xfId="788"/>
    <cellStyle name="60% - Énfasis2 5" xfId="789"/>
    <cellStyle name="60% - Énfasis2 6" xfId="790"/>
    <cellStyle name="60% - Énfasis2 7" xfId="791"/>
    <cellStyle name="60% - Énfasis2 8" xfId="792"/>
    <cellStyle name="60% - Énfasis2 9" xfId="793"/>
    <cellStyle name="60% - Énfasis3" xfId="794" builtinId="40" customBuiltin="1"/>
    <cellStyle name="60% - Énfasis3 10" xfId="795"/>
    <cellStyle name="60% - Énfasis3 11" xfId="796"/>
    <cellStyle name="60% - Énfasis3 2" xfId="797"/>
    <cellStyle name="60% - Énfasis3 2 10" xfId="798"/>
    <cellStyle name="60% - Énfasis3 2 11" xfId="799"/>
    <cellStyle name="60% - Énfasis3 2 12" xfId="800"/>
    <cellStyle name="60% - Énfasis3 2 13" xfId="801"/>
    <cellStyle name="60% - Énfasis3 2 14" xfId="802"/>
    <cellStyle name="60% - Énfasis3 2 14 2" xfId="803"/>
    <cellStyle name="60% - Énfasis3 2 15" xfId="804"/>
    <cellStyle name="60% - Énfasis3 2 16" xfId="805"/>
    <cellStyle name="60% - Énfasis3 2 2" xfId="806"/>
    <cellStyle name="60% - Énfasis3 2 3" xfId="807"/>
    <cellStyle name="60% - Énfasis3 2 3 2" xfId="808"/>
    <cellStyle name="60% - Énfasis3 2 3 2 2" xfId="809"/>
    <cellStyle name="60% - Énfasis3 2 3 2 2 2" xfId="810"/>
    <cellStyle name="60% - Énfasis3 2 3 2 2 2 2" xfId="811"/>
    <cellStyle name="60% - Énfasis3 2 3 2 3" xfId="812"/>
    <cellStyle name="60% - Énfasis3 2 3 2 4" xfId="813"/>
    <cellStyle name="60% - Énfasis3 2 3 3" xfId="814"/>
    <cellStyle name="60% - Énfasis3 2 3 3 2" xfId="815"/>
    <cellStyle name="60% - Énfasis3 2 3 3 2 2" xfId="816"/>
    <cellStyle name="60% - Énfasis3 2 3 4" xfId="817"/>
    <cellStyle name="60% - Énfasis3 2 4" xfId="818"/>
    <cellStyle name="60% - Énfasis3 2 5" xfId="819"/>
    <cellStyle name="60% - Énfasis3 2 6" xfId="820"/>
    <cellStyle name="60% - Énfasis3 2 7" xfId="821"/>
    <cellStyle name="60% - Énfasis3 2 8" xfId="822"/>
    <cellStyle name="60% - Énfasis3 2 9" xfId="823"/>
    <cellStyle name="60% - Énfasis3 2 9 2" xfId="824"/>
    <cellStyle name="60% - Énfasis3 2 9 2 2" xfId="825"/>
    <cellStyle name="60% - Énfasis3 3" xfId="826"/>
    <cellStyle name="60% - Énfasis3 4" xfId="827"/>
    <cellStyle name="60% - Énfasis3 5" xfId="828"/>
    <cellStyle name="60% - Énfasis3 6" xfId="829"/>
    <cellStyle name="60% - Énfasis3 7" xfId="830"/>
    <cellStyle name="60% - Énfasis3 8" xfId="831"/>
    <cellStyle name="60% - Énfasis3 9" xfId="832"/>
    <cellStyle name="60% - Énfasis4" xfId="833" builtinId="44" customBuiltin="1"/>
    <cellStyle name="60% - Énfasis4 10" xfId="834"/>
    <cellStyle name="60% - Énfasis4 11" xfId="835"/>
    <cellStyle name="60% - Énfasis4 2" xfId="836"/>
    <cellStyle name="60% - Énfasis4 2 10" xfId="837"/>
    <cellStyle name="60% - Énfasis4 2 11" xfId="838"/>
    <cellStyle name="60% - Énfasis4 2 12" xfId="839"/>
    <cellStyle name="60% - Énfasis4 2 13" xfId="840"/>
    <cellStyle name="60% - Énfasis4 2 14" xfId="841"/>
    <cellStyle name="60% - Énfasis4 2 14 2" xfId="842"/>
    <cellStyle name="60% - Énfasis4 2 15" xfId="843"/>
    <cellStyle name="60% - Énfasis4 2 16" xfId="844"/>
    <cellStyle name="60% - Énfasis4 2 2" xfId="845"/>
    <cellStyle name="60% - Énfasis4 2 3" xfId="846"/>
    <cellStyle name="60% - Énfasis4 2 3 2" xfId="847"/>
    <cellStyle name="60% - Énfasis4 2 3 2 2" xfId="848"/>
    <cellStyle name="60% - Énfasis4 2 3 2 2 2" xfId="849"/>
    <cellStyle name="60% - Énfasis4 2 3 2 2 2 2" xfId="850"/>
    <cellStyle name="60% - Énfasis4 2 3 2 3" xfId="851"/>
    <cellStyle name="60% - Énfasis4 2 3 2 4" xfId="852"/>
    <cellStyle name="60% - Énfasis4 2 3 3" xfId="853"/>
    <cellStyle name="60% - Énfasis4 2 3 3 2" xfId="854"/>
    <cellStyle name="60% - Énfasis4 2 3 3 2 2" xfId="855"/>
    <cellStyle name="60% - Énfasis4 2 3 4" xfId="856"/>
    <cellStyle name="60% - Énfasis4 2 4" xfId="857"/>
    <cellStyle name="60% - Énfasis4 2 5" xfId="858"/>
    <cellStyle name="60% - Énfasis4 2 6" xfId="859"/>
    <cellStyle name="60% - Énfasis4 2 7" xfId="860"/>
    <cellStyle name="60% - Énfasis4 2 8" xfId="861"/>
    <cellStyle name="60% - Énfasis4 2 9" xfId="862"/>
    <cellStyle name="60% - Énfasis4 2 9 2" xfId="863"/>
    <cellStyle name="60% - Énfasis4 2 9 2 2" xfId="864"/>
    <cellStyle name="60% - Énfasis4 3" xfId="865"/>
    <cellStyle name="60% - Énfasis4 4" xfId="866"/>
    <cellStyle name="60% - Énfasis4 5" xfId="867"/>
    <cellStyle name="60% - Énfasis4 6" xfId="868"/>
    <cellStyle name="60% - Énfasis4 7" xfId="869"/>
    <cellStyle name="60% - Énfasis4 8" xfId="870"/>
    <cellStyle name="60% - Énfasis4 9" xfId="871"/>
    <cellStyle name="60% - Énfasis5" xfId="872" builtinId="48" customBuiltin="1"/>
    <cellStyle name="60% - Énfasis5 10" xfId="873"/>
    <cellStyle name="60% - Énfasis5 11" xfId="874"/>
    <cellStyle name="60% - Énfasis5 2" xfId="875"/>
    <cellStyle name="60% - Énfasis5 2 10" xfId="876"/>
    <cellStyle name="60% - Énfasis5 2 11" xfId="877"/>
    <cellStyle name="60% - Énfasis5 2 12" xfId="878"/>
    <cellStyle name="60% - Énfasis5 2 13" xfId="879"/>
    <cellStyle name="60% - Énfasis5 2 14" xfId="880"/>
    <cellStyle name="60% - Énfasis5 2 14 2" xfId="881"/>
    <cellStyle name="60% - Énfasis5 2 15" xfId="882"/>
    <cellStyle name="60% - Énfasis5 2 16" xfId="883"/>
    <cellStyle name="60% - Énfasis5 2 2" xfId="884"/>
    <cellStyle name="60% - Énfasis5 2 3" xfId="885"/>
    <cellStyle name="60% - Énfasis5 2 3 2" xfId="886"/>
    <cellStyle name="60% - Énfasis5 2 3 2 2" xfId="887"/>
    <cellStyle name="60% - Énfasis5 2 3 2 2 2" xfId="888"/>
    <cellStyle name="60% - Énfasis5 2 3 2 2 2 2" xfId="889"/>
    <cellStyle name="60% - Énfasis5 2 3 2 3" xfId="890"/>
    <cellStyle name="60% - Énfasis5 2 3 2 4" xfId="891"/>
    <cellStyle name="60% - Énfasis5 2 3 3" xfId="892"/>
    <cellStyle name="60% - Énfasis5 2 3 3 2" xfId="893"/>
    <cellStyle name="60% - Énfasis5 2 3 3 2 2" xfId="894"/>
    <cellStyle name="60% - Énfasis5 2 3 4" xfId="895"/>
    <cellStyle name="60% - Énfasis5 2 4" xfId="896"/>
    <cellStyle name="60% - Énfasis5 2 5" xfId="897"/>
    <cellStyle name="60% - Énfasis5 2 6" xfId="898"/>
    <cellStyle name="60% - Énfasis5 2 7" xfId="899"/>
    <cellStyle name="60% - Énfasis5 2 8" xfId="900"/>
    <cellStyle name="60% - Énfasis5 2 9" xfId="901"/>
    <cellStyle name="60% - Énfasis5 2 9 2" xfId="902"/>
    <cellStyle name="60% - Énfasis5 2 9 2 2" xfId="903"/>
    <cellStyle name="60% - Énfasis5 3" xfId="904"/>
    <cellStyle name="60% - Énfasis5 4" xfId="905"/>
    <cellStyle name="60% - Énfasis5 5" xfId="906"/>
    <cellStyle name="60% - Énfasis5 6" xfId="907"/>
    <cellStyle name="60% - Énfasis5 7" xfId="908"/>
    <cellStyle name="60% - Énfasis5 8" xfId="909"/>
    <cellStyle name="60% - Énfasis5 9" xfId="910"/>
    <cellStyle name="60% - Énfasis6" xfId="911" builtinId="52" customBuiltin="1"/>
    <cellStyle name="60% - Énfasis6 10" xfId="912"/>
    <cellStyle name="60% - Énfasis6 11" xfId="913"/>
    <cellStyle name="60% - Énfasis6 2" xfId="914"/>
    <cellStyle name="60% - Énfasis6 2 10" xfId="915"/>
    <cellStyle name="60% - Énfasis6 2 11" xfId="916"/>
    <cellStyle name="60% - Énfasis6 2 12" xfId="917"/>
    <cellStyle name="60% - Énfasis6 2 13" xfId="918"/>
    <cellStyle name="60% - Énfasis6 2 14" xfId="919"/>
    <cellStyle name="60% - Énfasis6 2 14 2" xfId="920"/>
    <cellStyle name="60% - Énfasis6 2 15" xfId="921"/>
    <cellStyle name="60% - Énfasis6 2 16" xfId="922"/>
    <cellStyle name="60% - Énfasis6 2 2" xfId="923"/>
    <cellStyle name="60% - Énfasis6 2 3" xfId="924"/>
    <cellStyle name="60% - Énfasis6 2 3 2" xfId="925"/>
    <cellStyle name="60% - Énfasis6 2 3 2 2" xfId="926"/>
    <cellStyle name="60% - Énfasis6 2 3 2 2 2" xfId="927"/>
    <cellStyle name="60% - Énfasis6 2 3 2 2 2 2" xfId="928"/>
    <cellStyle name="60% - Énfasis6 2 3 2 3" xfId="929"/>
    <cellStyle name="60% - Énfasis6 2 3 2 4" xfId="930"/>
    <cellStyle name="60% - Énfasis6 2 3 3" xfId="931"/>
    <cellStyle name="60% - Énfasis6 2 3 3 2" xfId="932"/>
    <cellStyle name="60% - Énfasis6 2 3 3 2 2" xfId="933"/>
    <cellStyle name="60% - Énfasis6 2 3 4" xfId="934"/>
    <cellStyle name="60% - Énfasis6 2 4" xfId="935"/>
    <cellStyle name="60% - Énfasis6 2 5" xfId="936"/>
    <cellStyle name="60% - Énfasis6 2 6" xfId="937"/>
    <cellStyle name="60% - Énfasis6 2 7" xfId="938"/>
    <cellStyle name="60% - Énfasis6 2 8" xfId="939"/>
    <cellStyle name="60% - Énfasis6 2 9" xfId="940"/>
    <cellStyle name="60% - Énfasis6 2 9 2" xfId="941"/>
    <cellStyle name="60% - Énfasis6 2 9 2 2" xfId="942"/>
    <cellStyle name="60% - Énfasis6 3" xfId="943"/>
    <cellStyle name="60% - Énfasis6 4" xfId="944"/>
    <cellStyle name="60% - Énfasis6 5" xfId="945"/>
    <cellStyle name="60% - Énfasis6 6" xfId="946"/>
    <cellStyle name="60% - Énfasis6 7" xfId="947"/>
    <cellStyle name="60% - Énfasis6 8" xfId="948"/>
    <cellStyle name="60% - Énfasis6 9" xfId="949"/>
    <cellStyle name="Accent1" xfId="950"/>
    <cellStyle name="Accent1 - 20%" xfId="951"/>
    <cellStyle name="Accent1 - 40%" xfId="952"/>
    <cellStyle name="Accent1 - 60%" xfId="953"/>
    <cellStyle name="Accent1 10" xfId="954"/>
    <cellStyle name="Accent1 2" xfId="955"/>
    <cellStyle name="Accent1 3" xfId="956"/>
    <cellStyle name="Accent1 4" xfId="957"/>
    <cellStyle name="Accent1 5" xfId="958"/>
    <cellStyle name="Accent1 6" xfId="959"/>
    <cellStyle name="Accent1 7" xfId="960"/>
    <cellStyle name="Accent1 8" xfId="961"/>
    <cellStyle name="Accent1 9" xfId="962"/>
    <cellStyle name="Accent2" xfId="963"/>
    <cellStyle name="Accent2 - 20%" xfId="964"/>
    <cellStyle name="Accent2 - 40%" xfId="965"/>
    <cellStyle name="Accent2 - 60%" xfId="966"/>
    <cellStyle name="Accent2 10" xfId="967"/>
    <cellStyle name="Accent2 2" xfId="968"/>
    <cellStyle name="Accent2 3" xfId="969"/>
    <cellStyle name="Accent2 4" xfId="970"/>
    <cellStyle name="Accent2 5" xfId="971"/>
    <cellStyle name="Accent2 6" xfId="972"/>
    <cellStyle name="Accent2 7" xfId="973"/>
    <cellStyle name="Accent2 8" xfId="974"/>
    <cellStyle name="Accent2 9" xfId="975"/>
    <cellStyle name="Accent3" xfId="976"/>
    <cellStyle name="Accent3 - 20%" xfId="977"/>
    <cellStyle name="Accent3 - 40%" xfId="978"/>
    <cellStyle name="Accent3 - 60%" xfId="979"/>
    <cellStyle name="Accent3 10" xfId="980"/>
    <cellStyle name="Accent3 2" xfId="981"/>
    <cellStyle name="Accent3 3" xfId="982"/>
    <cellStyle name="Accent3 4" xfId="983"/>
    <cellStyle name="Accent3 5" xfId="984"/>
    <cellStyle name="Accent3 6" xfId="985"/>
    <cellStyle name="Accent3 7" xfId="986"/>
    <cellStyle name="Accent3 8" xfId="987"/>
    <cellStyle name="Accent3 9" xfId="988"/>
    <cellStyle name="Accent4" xfId="989"/>
    <cellStyle name="Accent4 - 20%" xfId="990"/>
    <cellStyle name="Accent4 - 40%" xfId="991"/>
    <cellStyle name="Accent4 - 60%" xfId="992"/>
    <cellStyle name="Accent4 10" xfId="993"/>
    <cellStyle name="Accent4 2" xfId="994"/>
    <cellStyle name="Accent4 3" xfId="995"/>
    <cellStyle name="Accent4 4" xfId="996"/>
    <cellStyle name="Accent4 5" xfId="997"/>
    <cellStyle name="Accent4 6" xfId="998"/>
    <cellStyle name="Accent4 7" xfId="999"/>
    <cellStyle name="Accent4 8" xfId="1000"/>
    <cellStyle name="Accent4 9" xfId="1001"/>
    <cellStyle name="Accent5" xfId="1002"/>
    <cellStyle name="Accent5 - 20%" xfId="1003"/>
    <cellStyle name="Accent5 - 40%" xfId="1004"/>
    <cellStyle name="Accent5 - 60%" xfId="1005"/>
    <cellStyle name="Accent5 10" xfId="1006"/>
    <cellStyle name="Accent5 2" xfId="1007"/>
    <cellStyle name="Accent5 3" xfId="1008"/>
    <cellStyle name="Accent5 4" xfId="1009"/>
    <cellStyle name="Accent5 5" xfId="1010"/>
    <cellStyle name="Accent5 6" xfId="1011"/>
    <cellStyle name="Accent5 7" xfId="1012"/>
    <cellStyle name="Accent5 8" xfId="1013"/>
    <cellStyle name="Accent5 9" xfId="1014"/>
    <cellStyle name="Accent6" xfId="1015"/>
    <cellStyle name="Accent6 - 20%" xfId="1016"/>
    <cellStyle name="Accent6 - 40%" xfId="1017"/>
    <cellStyle name="Accent6 - 60%" xfId="1018"/>
    <cellStyle name="Accent6 10" xfId="1019"/>
    <cellStyle name="Accent6 2" xfId="1020"/>
    <cellStyle name="Accent6 3" xfId="1021"/>
    <cellStyle name="Accent6 4" xfId="1022"/>
    <cellStyle name="Accent6 5" xfId="1023"/>
    <cellStyle name="Accent6 6" xfId="1024"/>
    <cellStyle name="Accent6 7" xfId="1025"/>
    <cellStyle name="Accent6 8" xfId="1026"/>
    <cellStyle name="Accent6 9" xfId="1027"/>
    <cellStyle name="AFE" xfId="1028"/>
    <cellStyle name="b" xfId="1029"/>
    <cellStyle name="b 2" xfId="1030"/>
    <cellStyle name="b 2 2" xfId="1031"/>
    <cellStyle name="b 2 3" xfId="1032"/>
    <cellStyle name="Bad" xfId="1033"/>
    <cellStyle name="Bad 2" xfId="1034"/>
    <cellStyle name="Bad 3" xfId="1035"/>
    <cellStyle name="Bad 4" xfId="1036"/>
    <cellStyle name="Bad 5" xfId="1037"/>
    <cellStyle name="Bad 6" xfId="1038"/>
    <cellStyle name="Bold/Border" xfId="1039"/>
    <cellStyle name="Bom 2" xfId="1040"/>
    <cellStyle name="Buena 10" xfId="1042"/>
    <cellStyle name="Buena 11" xfId="1043"/>
    <cellStyle name="Buena 2" xfId="1044"/>
    <cellStyle name="Buena 2 2" xfId="1045"/>
    <cellStyle name="Buena 2 2 2" xfId="1046"/>
    <cellStyle name="Buena 2 3" xfId="1047"/>
    <cellStyle name="Buena 2 4" xfId="1048"/>
    <cellStyle name="Buena 2 5" xfId="1049"/>
    <cellStyle name="Buena 3" xfId="1050"/>
    <cellStyle name="Buena 4" xfId="1051"/>
    <cellStyle name="Buena 5" xfId="1052"/>
    <cellStyle name="Buena 6" xfId="1053"/>
    <cellStyle name="Buena 7" xfId="1054"/>
    <cellStyle name="Buena 8" xfId="1055"/>
    <cellStyle name="Buena 9" xfId="1056"/>
    <cellStyle name="Bueno" xfId="1041" builtinId="26" customBuiltin="1"/>
    <cellStyle name="Bullet" xfId="1057"/>
    <cellStyle name="c" xfId="1058"/>
    <cellStyle name="Calculation" xfId="1059"/>
    <cellStyle name="Calculation 2" xfId="1060"/>
    <cellStyle name="Calculation 3" xfId="1061"/>
    <cellStyle name="Calculation 4" xfId="1062"/>
    <cellStyle name="Calculation 5" xfId="1063"/>
    <cellStyle name="Calculation 6" xfId="1064"/>
    <cellStyle name="Cálculo" xfId="1065" builtinId="22" customBuiltin="1"/>
    <cellStyle name="Cálculo 10" xfId="1066"/>
    <cellStyle name="Cálculo 11" xfId="1067"/>
    <cellStyle name="Cálculo 2" xfId="1068"/>
    <cellStyle name="Cálculo 2 10" xfId="1069"/>
    <cellStyle name="Cálculo 2 11" xfId="1070"/>
    <cellStyle name="Cálculo 2 12" xfId="1071"/>
    <cellStyle name="Cálculo 2 13" xfId="1072"/>
    <cellStyle name="Cálculo 2 14" xfId="1073"/>
    <cellStyle name="Cálculo 2 14 2" xfId="1074"/>
    <cellStyle name="Cálculo 2 15" xfId="1075"/>
    <cellStyle name="Cálculo 2 16" xfId="1076"/>
    <cellStyle name="Cálculo 2 2" xfId="1077"/>
    <cellStyle name="Cálculo 2 2 2" xfId="1078"/>
    <cellStyle name="Cálculo 2 3" xfId="1079"/>
    <cellStyle name="Cálculo 2 3 2" xfId="1080"/>
    <cellStyle name="Cálculo 2 3 2 2" xfId="1081"/>
    <cellStyle name="Cálculo 2 3 2 2 2" xfId="1082"/>
    <cellStyle name="Cálculo 2 3 2 2 2 2" xfId="1083"/>
    <cellStyle name="Cálculo 2 3 2 3" xfId="1084"/>
    <cellStyle name="Cálculo 2 3 2 4" xfId="1085"/>
    <cellStyle name="Cálculo 2 3 3" xfId="1086"/>
    <cellStyle name="Cálculo 2 3 3 2" xfId="1087"/>
    <cellStyle name="Cálculo 2 3 3 2 2" xfId="1088"/>
    <cellStyle name="Cálculo 2 3 4" xfId="1089"/>
    <cellStyle name="Cálculo 2 4" xfId="1090"/>
    <cellStyle name="Cálculo 2 5" xfId="1091"/>
    <cellStyle name="Cálculo 2 6" xfId="1092"/>
    <cellStyle name="Cálculo 2 7" xfId="1093"/>
    <cellStyle name="Cálculo 2 8" xfId="1094"/>
    <cellStyle name="Cálculo 2 9" xfId="1095"/>
    <cellStyle name="Cálculo 2 9 2" xfId="1096"/>
    <cellStyle name="Cálculo 2 9 2 2" xfId="1097"/>
    <cellStyle name="Cálculo 3" xfId="1098"/>
    <cellStyle name="Cálculo 4" xfId="1099"/>
    <cellStyle name="Cálculo 5" xfId="1100"/>
    <cellStyle name="Cálculo 6" xfId="1101"/>
    <cellStyle name="Cálculo 7" xfId="1102"/>
    <cellStyle name="Cálculo 8" xfId="1103"/>
    <cellStyle name="Cálculo 9" xfId="1104"/>
    <cellStyle name="Cancel" xfId="1105"/>
    <cellStyle name="Cancel 2" xfId="1106"/>
    <cellStyle name="Cancel 3" xfId="1107"/>
    <cellStyle name="Cancel 3 2" xfId="1108"/>
    <cellStyle name="Cancel 4" xfId="1109"/>
    <cellStyle name="Cancel_Presupuesto base (2)" xfId="1110"/>
    <cellStyle name="Celda de comprobación" xfId="1111" builtinId="23" customBuiltin="1"/>
    <cellStyle name="Celda de comprobación 10" xfId="1112"/>
    <cellStyle name="Celda de comprobación 11" xfId="1113"/>
    <cellStyle name="Celda de comprobación 2" xfId="1114"/>
    <cellStyle name="Celda de comprobación 2 2" xfId="1115"/>
    <cellStyle name="Celda de comprobación 2 2 2" xfId="1116"/>
    <cellStyle name="Celda de comprobación 2 3" xfId="1117"/>
    <cellStyle name="Celda de comprobación 2 4" xfId="1118"/>
    <cellStyle name="Celda de comprobación 2 5" xfId="1119"/>
    <cellStyle name="Celda de comprobación 3" xfId="1120"/>
    <cellStyle name="Celda de comprobación 4" xfId="1121"/>
    <cellStyle name="Celda de comprobación 5" xfId="1122"/>
    <cellStyle name="Celda de comprobación 6" xfId="1123"/>
    <cellStyle name="Celda de comprobación 7" xfId="1124"/>
    <cellStyle name="Celda de comprobación 8" xfId="1125"/>
    <cellStyle name="Celda de comprobación 9" xfId="1126"/>
    <cellStyle name="Celda vinculada" xfId="1127" builtinId="24" customBuiltin="1"/>
    <cellStyle name="Celda vinculada 10" xfId="1128"/>
    <cellStyle name="Celda vinculada 11" xfId="1129"/>
    <cellStyle name="Celda vinculada 2" xfId="1130"/>
    <cellStyle name="Celda vinculada 2 2" xfId="1131"/>
    <cellStyle name="Celda vinculada 2 2 2" xfId="1132"/>
    <cellStyle name="Celda vinculada 2 3" xfId="1133"/>
    <cellStyle name="Celda vinculada 2 4" xfId="1134"/>
    <cellStyle name="Celda vinculada 2 5" xfId="1135"/>
    <cellStyle name="Celda vinculada 3" xfId="1136"/>
    <cellStyle name="Celda vinculada 4" xfId="1137"/>
    <cellStyle name="Celda vinculada 5" xfId="1138"/>
    <cellStyle name="Celda vinculada 6" xfId="1139"/>
    <cellStyle name="Celda vinculada 7" xfId="1140"/>
    <cellStyle name="Celda vinculada 8" xfId="1141"/>
    <cellStyle name="Celda vinculada 9" xfId="1142"/>
    <cellStyle name="Célula de Verificação 2" xfId="1143"/>
    <cellStyle name="Célula Vinculada 2" xfId="1144"/>
    <cellStyle name="Check Cell" xfId="1145"/>
    <cellStyle name="Check Cell 2" xfId="1146"/>
    <cellStyle name="Check Cell 3" xfId="1147"/>
    <cellStyle name="Check Cell 4" xfId="1148"/>
    <cellStyle name="Check Cell 5" xfId="1149"/>
    <cellStyle name="Comma [0]_1995" xfId="1150"/>
    <cellStyle name="Comma 2" xfId="1151"/>
    <cellStyle name="Comma 2 10" xfId="1152"/>
    <cellStyle name="Comma 2 2" xfId="1153"/>
    <cellStyle name="Comma 2 2 2" xfId="1154"/>
    <cellStyle name="Comma 2 3" xfId="1155"/>
    <cellStyle name="Comma 2 4" xfId="1156"/>
    <cellStyle name="Comma 2 5" xfId="1157"/>
    <cellStyle name="Comma 2 6" xfId="1158"/>
    <cellStyle name="Comma 2 7" xfId="1159"/>
    <cellStyle name="Comma 2 8" xfId="1160"/>
    <cellStyle name="Comma 2 9" xfId="1161"/>
    <cellStyle name="Comma 3" xfId="1162"/>
    <cellStyle name="Comma 3 10" xfId="1163"/>
    <cellStyle name="Comma 3 2" xfId="1164"/>
    <cellStyle name="Comma 3 3" xfId="1165"/>
    <cellStyle name="Comma 3 4" xfId="1166"/>
    <cellStyle name="Comma 3 5" xfId="1167"/>
    <cellStyle name="Comma 3 6" xfId="1168"/>
    <cellStyle name="Comma 3 7" xfId="1169"/>
    <cellStyle name="Comma 3 8" xfId="1170"/>
    <cellStyle name="Comma 3 9" xfId="1171"/>
    <cellStyle name="Comma_1995" xfId="1172"/>
    <cellStyle name="Comma0" xfId="1173"/>
    <cellStyle name="Comma0 - Modelo1" xfId="1174"/>
    <cellStyle name="Comma0 - Modelo1 10" xfId="1175"/>
    <cellStyle name="Comma0 - Modelo1 11" xfId="1176"/>
    <cellStyle name="Comma0 - Modelo1 12" xfId="1177"/>
    <cellStyle name="Comma0 - Modelo1 13" xfId="1178"/>
    <cellStyle name="Comma0 - Modelo1 14" xfId="1179"/>
    <cellStyle name="Comma0 - Modelo1 15" xfId="1180"/>
    <cellStyle name="Comma0 - Modelo1 2" xfId="1181"/>
    <cellStyle name="Comma0 - Modelo1 2 2" xfId="1182"/>
    <cellStyle name="Comma0 - Modelo1 2 3" xfId="1183"/>
    <cellStyle name="Comma0 - Modelo1 2 4" xfId="1184"/>
    <cellStyle name="Comma0 - Modelo1 3" xfId="1185"/>
    <cellStyle name="Comma0 - Modelo1 3 2" xfId="1186"/>
    <cellStyle name="Comma0 - Modelo1 4" xfId="1187"/>
    <cellStyle name="Comma0 - Modelo1 4 2" xfId="1188"/>
    <cellStyle name="Comma0 - Modelo1 5" xfId="1189"/>
    <cellStyle name="Comma0 - Modelo1 6" xfId="1190"/>
    <cellStyle name="Comma0 - Modelo1 7" xfId="1191"/>
    <cellStyle name="Comma0 - Modelo1 8" xfId="1192"/>
    <cellStyle name="Comma0 - Modelo1 9" xfId="1193"/>
    <cellStyle name="Comma0 - Style1" xfId="1194"/>
    <cellStyle name="Comma0 - Style1 10" xfId="1195"/>
    <cellStyle name="Comma0 - Style1 11" xfId="1196"/>
    <cellStyle name="Comma0 - Style1 12" xfId="1197"/>
    <cellStyle name="Comma0 - Style1 13" xfId="1198"/>
    <cellStyle name="Comma0 - Style1 14" xfId="1199"/>
    <cellStyle name="Comma0 - Style1 15" xfId="1200"/>
    <cellStyle name="Comma0 - Style1 2" xfId="1201"/>
    <cellStyle name="Comma0 - Style1 2 2" xfId="1202"/>
    <cellStyle name="Comma0 - Style1 2 3" xfId="1203"/>
    <cellStyle name="Comma0 - Style1 2 4" xfId="1204"/>
    <cellStyle name="Comma0 - Style1 3" xfId="1205"/>
    <cellStyle name="Comma0 - Style1 3 2" xfId="1206"/>
    <cellStyle name="Comma0 - Style1 4" xfId="1207"/>
    <cellStyle name="Comma0 - Style1 4 2" xfId="1208"/>
    <cellStyle name="Comma0 - Style1 5" xfId="1209"/>
    <cellStyle name="Comma0 - Style1 6" xfId="1210"/>
    <cellStyle name="Comma0 - Style1 7" xfId="1211"/>
    <cellStyle name="Comma0 - Style1 8" xfId="1212"/>
    <cellStyle name="Comma0 - Style1 9" xfId="1213"/>
    <cellStyle name="Comma0 10" xfId="1214"/>
    <cellStyle name="Comma0 11" xfId="1215"/>
    <cellStyle name="Comma0 12" xfId="1216"/>
    <cellStyle name="Comma0 13" xfId="1217"/>
    <cellStyle name="Comma0 14" xfId="1218"/>
    <cellStyle name="Comma0 15" xfId="1219"/>
    <cellStyle name="Comma0 16" xfId="1220"/>
    <cellStyle name="Comma0 17" xfId="1221"/>
    <cellStyle name="Comma0 18" xfId="1222"/>
    <cellStyle name="Comma0 19" xfId="1223"/>
    <cellStyle name="Comma0 2" xfId="1224"/>
    <cellStyle name="Comma0 2 2" xfId="1225"/>
    <cellStyle name="Comma0 2 2 2" xfId="1226"/>
    <cellStyle name="Comma0 2 2 3" xfId="1227"/>
    <cellStyle name="Comma0 20" xfId="1228"/>
    <cellStyle name="Comma0 21" xfId="1229"/>
    <cellStyle name="Comma0 22" xfId="1230"/>
    <cellStyle name="Comma0 23" xfId="1231"/>
    <cellStyle name="Comma0 24" xfId="1232"/>
    <cellStyle name="Comma0 25" xfId="1233"/>
    <cellStyle name="Comma0 3" xfId="1234"/>
    <cellStyle name="Comma0 3 2" xfId="1235"/>
    <cellStyle name="Comma0 3 2 2" xfId="1236"/>
    <cellStyle name="Comma0 3 2 3" xfId="1237"/>
    <cellStyle name="Comma0 4" xfId="1238"/>
    <cellStyle name="Comma0 4 2" xfId="1239"/>
    <cellStyle name="Comma0 4 2 2" xfId="1240"/>
    <cellStyle name="Comma0 4 2 3" xfId="1241"/>
    <cellStyle name="Comma0 5" xfId="1242"/>
    <cellStyle name="Comma0 5 2" xfId="1243"/>
    <cellStyle name="Comma0 5 3" xfId="1244"/>
    <cellStyle name="Comma0 6" xfId="1245"/>
    <cellStyle name="Comma0 7" xfId="1246"/>
    <cellStyle name="Comma0 8" xfId="1247"/>
    <cellStyle name="Comma0 9" xfId="1248"/>
    <cellStyle name="Comma0_Flota Ppto 2011 (2)" xfId="1249"/>
    <cellStyle name="Comma1 - Modelo2" xfId="1250"/>
    <cellStyle name="Comma1 - Modelo2 10" xfId="1251"/>
    <cellStyle name="Comma1 - Modelo2 11" xfId="1252"/>
    <cellStyle name="Comma1 - Modelo2 12" xfId="1253"/>
    <cellStyle name="Comma1 - Modelo2 13" xfId="1254"/>
    <cellStyle name="Comma1 - Modelo2 14" xfId="1255"/>
    <cellStyle name="Comma1 - Modelo2 15" xfId="1256"/>
    <cellStyle name="Comma1 - Modelo2 2" xfId="1257"/>
    <cellStyle name="Comma1 - Modelo2 2 2" xfId="1258"/>
    <cellStyle name="Comma1 - Modelo2 2 3" xfId="1259"/>
    <cellStyle name="Comma1 - Modelo2 2 4" xfId="1260"/>
    <cellStyle name="Comma1 - Modelo2 3" xfId="1261"/>
    <cellStyle name="Comma1 - Modelo2 3 2" xfId="1262"/>
    <cellStyle name="Comma1 - Modelo2 4" xfId="1263"/>
    <cellStyle name="Comma1 - Modelo2 4 2" xfId="1264"/>
    <cellStyle name="Comma1 - Modelo2 5" xfId="1265"/>
    <cellStyle name="Comma1 - Modelo2 6" xfId="1266"/>
    <cellStyle name="Comma1 - Modelo2 7" xfId="1267"/>
    <cellStyle name="Comma1 - Modelo2 8" xfId="1268"/>
    <cellStyle name="Comma1 - Modelo2 9" xfId="1269"/>
    <cellStyle name="Comma1 - Style2" xfId="1270"/>
    <cellStyle name="Comma1 - Style2 10" xfId="1271"/>
    <cellStyle name="Comma1 - Style2 11" xfId="1272"/>
    <cellStyle name="Comma1 - Style2 12" xfId="1273"/>
    <cellStyle name="Comma1 - Style2 13" xfId="1274"/>
    <cellStyle name="Comma1 - Style2 14" xfId="1275"/>
    <cellStyle name="Comma1 - Style2 15" xfId="1276"/>
    <cellStyle name="Comma1 - Style2 2" xfId="1277"/>
    <cellStyle name="Comma1 - Style2 2 2" xfId="1278"/>
    <cellStyle name="Comma1 - Style2 2 3" xfId="1279"/>
    <cellStyle name="Comma1 - Style2 2 4" xfId="1280"/>
    <cellStyle name="Comma1 - Style2 3" xfId="1281"/>
    <cellStyle name="Comma1 - Style2 3 2" xfId="1282"/>
    <cellStyle name="Comma1 - Style2 4" xfId="1283"/>
    <cellStyle name="Comma1 - Style2 4 2" xfId="1284"/>
    <cellStyle name="Comma1 - Style2 5" xfId="1285"/>
    <cellStyle name="Comma1 - Style2 6" xfId="1286"/>
    <cellStyle name="Comma1 - Style2 7" xfId="1287"/>
    <cellStyle name="Comma1 - Style2 8" xfId="1288"/>
    <cellStyle name="Comma1 - Style2 9" xfId="1289"/>
    <cellStyle name="Currency [0]_1995" xfId="1290"/>
    <cellStyle name="Currency_1995" xfId="1291"/>
    <cellStyle name="Currency0" xfId="1292"/>
    <cellStyle name="Currency0 10" xfId="1293"/>
    <cellStyle name="Currency0 11" xfId="1294"/>
    <cellStyle name="Currency0 12" xfId="1295"/>
    <cellStyle name="Currency0 13" xfId="1296"/>
    <cellStyle name="Currency0 14" xfId="1297"/>
    <cellStyle name="Currency0 15" xfId="1298"/>
    <cellStyle name="Currency0 16" xfId="1299"/>
    <cellStyle name="Currency0 17" xfId="1300"/>
    <cellStyle name="Currency0 2" xfId="1301"/>
    <cellStyle name="Currency0 2 10" xfId="1302"/>
    <cellStyle name="Currency0 2 2" xfId="1303"/>
    <cellStyle name="Currency0 2 2 10" xfId="1304"/>
    <cellStyle name="Currency0 2 2 2" xfId="1305"/>
    <cellStyle name="Currency0 2 2 3" xfId="1306"/>
    <cellStyle name="Currency0 2 2 4" xfId="1307"/>
    <cellStyle name="Currency0 2 2 5" xfId="1308"/>
    <cellStyle name="Currency0 2 2 6" xfId="1309"/>
    <cellStyle name="Currency0 2 2 7" xfId="1310"/>
    <cellStyle name="Currency0 2 2 8" xfId="1311"/>
    <cellStyle name="Currency0 2 2 9" xfId="1312"/>
    <cellStyle name="Currency0 2 3" xfId="1313"/>
    <cellStyle name="Currency0 2 4" xfId="1314"/>
    <cellStyle name="Currency0 2 5" xfId="1315"/>
    <cellStyle name="Currency0 2 6" xfId="1316"/>
    <cellStyle name="Currency0 2 7" xfId="1317"/>
    <cellStyle name="Currency0 2 8" xfId="1318"/>
    <cellStyle name="Currency0 2 9" xfId="1319"/>
    <cellStyle name="Currency0 3" xfId="1320"/>
    <cellStyle name="Currency0 3 10" xfId="1321"/>
    <cellStyle name="Currency0 3 2" xfId="1322"/>
    <cellStyle name="Currency0 3 2 10" xfId="1323"/>
    <cellStyle name="Currency0 3 2 2" xfId="1324"/>
    <cellStyle name="Currency0 3 2 3" xfId="1325"/>
    <cellStyle name="Currency0 3 2 4" xfId="1326"/>
    <cellStyle name="Currency0 3 2 5" xfId="1327"/>
    <cellStyle name="Currency0 3 2 6" xfId="1328"/>
    <cellStyle name="Currency0 3 2 7" xfId="1329"/>
    <cellStyle name="Currency0 3 2 8" xfId="1330"/>
    <cellStyle name="Currency0 3 2 9" xfId="1331"/>
    <cellStyle name="Currency0 3 3" xfId="1332"/>
    <cellStyle name="Currency0 3 4" xfId="1333"/>
    <cellStyle name="Currency0 3 5" xfId="1334"/>
    <cellStyle name="Currency0 3 6" xfId="1335"/>
    <cellStyle name="Currency0 3 7" xfId="1336"/>
    <cellStyle name="Currency0 3 8" xfId="1337"/>
    <cellStyle name="Currency0 3 9" xfId="1338"/>
    <cellStyle name="Currency0 4" xfId="1339"/>
    <cellStyle name="Currency0 4 10" xfId="1340"/>
    <cellStyle name="Currency0 4 2" xfId="1341"/>
    <cellStyle name="Currency0 4 2 10" xfId="1342"/>
    <cellStyle name="Currency0 4 2 2" xfId="1343"/>
    <cellStyle name="Currency0 4 2 3" xfId="1344"/>
    <cellStyle name="Currency0 4 2 4" xfId="1345"/>
    <cellStyle name="Currency0 4 2 5" xfId="1346"/>
    <cellStyle name="Currency0 4 2 6" xfId="1347"/>
    <cellStyle name="Currency0 4 2 7" xfId="1348"/>
    <cellStyle name="Currency0 4 2 8" xfId="1349"/>
    <cellStyle name="Currency0 4 2 9" xfId="1350"/>
    <cellStyle name="Currency0 4 3" xfId="1351"/>
    <cellStyle name="Currency0 4 4" xfId="1352"/>
    <cellStyle name="Currency0 4 5" xfId="1353"/>
    <cellStyle name="Currency0 4 6" xfId="1354"/>
    <cellStyle name="Currency0 4 7" xfId="1355"/>
    <cellStyle name="Currency0 4 8" xfId="1356"/>
    <cellStyle name="Currency0 4 9" xfId="1357"/>
    <cellStyle name="Currency0 5" xfId="1358"/>
    <cellStyle name="Currency0 5 10" xfId="1359"/>
    <cellStyle name="Currency0 5 2" xfId="1360"/>
    <cellStyle name="Currency0 5 3" xfId="1361"/>
    <cellStyle name="Currency0 5 4" xfId="1362"/>
    <cellStyle name="Currency0 5 5" xfId="1363"/>
    <cellStyle name="Currency0 5 6" xfId="1364"/>
    <cellStyle name="Currency0 5 7" xfId="1365"/>
    <cellStyle name="Currency0 5 8" xfId="1366"/>
    <cellStyle name="Currency0 5 9" xfId="1367"/>
    <cellStyle name="Currency0 6" xfId="1368"/>
    <cellStyle name="Currency0 6 2" xfId="1369"/>
    <cellStyle name="Currency0 7" xfId="1370"/>
    <cellStyle name="Currency0 8" xfId="1371"/>
    <cellStyle name="Currency0 9" xfId="1372"/>
    <cellStyle name="Dash" xfId="1373"/>
    <cellStyle name="Date" xfId="1374"/>
    <cellStyle name="Date 2" xfId="1375"/>
    <cellStyle name="Date 2 2" xfId="1376"/>
    <cellStyle name="Date 2 2 2" xfId="1377"/>
    <cellStyle name="Date 2 2 3" xfId="1378"/>
    <cellStyle name="Date 3" xfId="1379"/>
    <cellStyle name="Date 3 2" xfId="1380"/>
    <cellStyle name="Date 3 2 2" xfId="1381"/>
    <cellStyle name="Date 3 2 3" xfId="1382"/>
    <cellStyle name="Date 4" xfId="1383"/>
    <cellStyle name="Date 4 2" xfId="1384"/>
    <cellStyle name="Date 4 2 2" xfId="1385"/>
    <cellStyle name="Date 4 2 3" xfId="1386"/>
    <cellStyle name="Date 5" xfId="1387"/>
    <cellStyle name="Date 5 2" xfId="1388"/>
    <cellStyle name="Date 5 3" xfId="1389"/>
    <cellStyle name="Date 6" xfId="1390"/>
    <cellStyle name="Date 7" xfId="1391"/>
    <cellStyle name="Date 8" xfId="1392"/>
    <cellStyle name="Dezimal_HNAPLAN1" xfId="1393"/>
    <cellStyle name="Dia" xfId="1394"/>
    <cellStyle name="Dia 10" xfId="1395"/>
    <cellStyle name="Dia 11" xfId="1396"/>
    <cellStyle name="Dia 12" xfId="1397"/>
    <cellStyle name="Dia 13" xfId="1398"/>
    <cellStyle name="Dia 14" xfId="1399"/>
    <cellStyle name="Dia 15" xfId="1400"/>
    <cellStyle name="Dia 16" xfId="1401"/>
    <cellStyle name="Dia 17" xfId="1402"/>
    <cellStyle name="Dia 2" xfId="1403"/>
    <cellStyle name="Dia 2 2" xfId="1404"/>
    <cellStyle name="Dia 2 3" xfId="1405"/>
    <cellStyle name="Dia 2 4" xfId="1406"/>
    <cellStyle name="Dia 3" xfId="1407"/>
    <cellStyle name="Dia 3 2" xfId="1408"/>
    <cellStyle name="Dia 3 2 2" xfId="1409"/>
    <cellStyle name="Dia 3 3" xfId="1410"/>
    <cellStyle name="Dia 4" xfId="1411"/>
    <cellStyle name="Dia 4 2" xfId="1412"/>
    <cellStyle name="Dia 4 3" xfId="1413"/>
    <cellStyle name="Dia 5" xfId="1414"/>
    <cellStyle name="Dia 6" xfId="1415"/>
    <cellStyle name="Dia 7" xfId="1416"/>
    <cellStyle name="Dia 8" xfId="1417"/>
    <cellStyle name="Dia 9" xfId="1418"/>
    <cellStyle name="Diseño" xfId="1419"/>
    <cellStyle name="Diseño 2" xfId="1420"/>
    <cellStyle name="Emphasis 1" xfId="1421"/>
    <cellStyle name="Emphasis 2" xfId="1422"/>
    <cellStyle name="Emphasis 3" xfId="1423"/>
    <cellStyle name="Encabez1" xfId="1424"/>
    <cellStyle name="Encabez1 10" xfId="1425"/>
    <cellStyle name="Encabez1 11" xfId="1426"/>
    <cellStyle name="Encabez1 12" xfId="1427"/>
    <cellStyle name="Encabez1 13" xfId="1428"/>
    <cellStyle name="Encabez1 14" xfId="1429"/>
    <cellStyle name="Encabez1 15" xfId="1430"/>
    <cellStyle name="Encabez1 16" xfId="1431"/>
    <cellStyle name="Encabez1 17" xfId="1432"/>
    <cellStyle name="Encabez1 2" xfId="1433"/>
    <cellStyle name="Encabez1 2 2" xfId="1434"/>
    <cellStyle name="Encabez1 2 3" xfId="1435"/>
    <cellStyle name="Encabez1 2 4" xfId="1436"/>
    <cellStyle name="Encabez1 3" xfId="1437"/>
    <cellStyle name="Encabez1 3 2" xfId="1438"/>
    <cellStyle name="Encabez1 3 3" xfId="1439"/>
    <cellStyle name="Encabez1 4" xfId="1440"/>
    <cellStyle name="Encabez1 4 2" xfId="1441"/>
    <cellStyle name="Encabez1 4 3" xfId="1442"/>
    <cellStyle name="Encabez1 5" xfId="1443"/>
    <cellStyle name="Encabez1 6" xfId="1444"/>
    <cellStyle name="Encabez1 7" xfId="1445"/>
    <cellStyle name="Encabez1 8" xfId="1446"/>
    <cellStyle name="Encabez1 9" xfId="1447"/>
    <cellStyle name="Encabez2" xfId="1448"/>
    <cellStyle name="Encabez2 10" xfId="1449"/>
    <cellStyle name="Encabez2 11" xfId="1450"/>
    <cellStyle name="Encabez2 12" xfId="1451"/>
    <cellStyle name="Encabez2 13" xfId="1452"/>
    <cellStyle name="Encabez2 14" xfId="1453"/>
    <cellStyle name="Encabez2 15" xfId="1454"/>
    <cellStyle name="Encabez2 16" xfId="1455"/>
    <cellStyle name="Encabez2 17" xfId="1456"/>
    <cellStyle name="Encabez2 2" xfId="1457"/>
    <cellStyle name="Encabez2 2 2" xfId="1458"/>
    <cellStyle name="Encabez2 2 3" xfId="1459"/>
    <cellStyle name="Encabez2 2 4" xfId="1460"/>
    <cellStyle name="Encabez2 3" xfId="1461"/>
    <cellStyle name="Encabez2 3 2" xfId="1462"/>
    <cellStyle name="Encabez2 3 3" xfId="1463"/>
    <cellStyle name="Encabez2 4" xfId="1464"/>
    <cellStyle name="Encabez2 4 2" xfId="1465"/>
    <cellStyle name="Encabez2 4 3" xfId="1466"/>
    <cellStyle name="Encabez2 5" xfId="1467"/>
    <cellStyle name="Encabez2 6" xfId="1468"/>
    <cellStyle name="Encabez2 7" xfId="1469"/>
    <cellStyle name="Encabez2 8" xfId="1470"/>
    <cellStyle name="Encabez2 9" xfId="1471"/>
    <cellStyle name="Encabezado 1" xfId="7349" builtinId="16" customBuiltin="1"/>
    <cellStyle name="Encabezado 4" xfId="1472" builtinId="19" customBuiltin="1"/>
    <cellStyle name="Encabezado 4 10" xfId="1473"/>
    <cellStyle name="Encabezado 4 11" xfId="1474"/>
    <cellStyle name="Encabezado 4 2" xfId="1475"/>
    <cellStyle name="Encabezado 4 2 10" xfId="1476"/>
    <cellStyle name="Encabezado 4 2 11" xfId="1477"/>
    <cellStyle name="Encabezado 4 2 12" xfId="1478"/>
    <cellStyle name="Encabezado 4 2 13" xfId="1479"/>
    <cellStyle name="Encabezado 4 2 14" xfId="1480"/>
    <cellStyle name="Encabezado 4 2 14 2" xfId="1481"/>
    <cellStyle name="Encabezado 4 2 15" xfId="1482"/>
    <cellStyle name="Encabezado 4 2 16" xfId="1483"/>
    <cellStyle name="Encabezado 4 2 2" xfId="1484"/>
    <cellStyle name="Encabezado 4 2 2 2" xfId="1485"/>
    <cellStyle name="Encabezado 4 2 3" xfId="1486"/>
    <cellStyle name="Encabezado 4 2 3 2" xfId="1487"/>
    <cellStyle name="Encabezado 4 2 3 2 2" xfId="1488"/>
    <cellStyle name="Encabezado 4 2 3 2 2 2" xfId="1489"/>
    <cellStyle name="Encabezado 4 2 3 2 2 2 2" xfId="1490"/>
    <cellStyle name="Encabezado 4 2 3 2 3" xfId="1491"/>
    <cellStyle name="Encabezado 4 2 3 2 4" xfId="1492"/>
    <cellStyle name="Encabezado 4 2 3 3" xfId="1493"/>
    <cellStyle name="Encabezado 4 2 3 3 2" xfId="1494"/>
    <cellStyle name="Encabezado 4 2 3 3 2 2" xfId="1495"/>
    <cellStyle name="Encabezado 4 2 3 4" xfId="1496"/>
    <cellStyle name="Encabezado 4 2 4" xfId="1497"/>
    <cellStyle name="Encabezado 4 2 5" xfId="1498"/>
    <cellStyle name="Encabezado 4 2 6" xfId="1499"/>
    <cellStyle name="Encabezado 4 2 7" xfId="1500"/>
    <cellStyle name="Encabezado 4 2 8" xfId="1501"/>
    <cellStyle name="Encabezado 4 2 9" xfId="1502"/>
    <cellStyle name="Encabezado 4 2 9 2" xfId="1503"/>
    <cellStyle name="Encabezado 4 2 9 2 2" xfId="1504"/>
    <cellStyle name="Encabezado 4 3" xfId="1505"/>
    <cellStyle name="Encabezado 4 4" xfId="1506"/>
    <cellStyle name="Encabezado 4 5" xfId="1507"/>
    <cellStyle name="Encabezado 4 6" xfId="1508"/>
    <cellStyle name="Encabezado 4 7" xfId="1509"/>
    <cellStyle name="Encabezado 4 8" xfId="1510"/>
    <cellStyle name="Encabezado 4 9" xfId="1511"/>
    <cellStyle name="Ênfase1 2" xfId="1512"/>
    <cellStyle name="Ênfase2 2" xfId="1513"/>
    <cellStyle name="Ênfase3 2" xfId="1514"/>
    <cellStyle name="Ênfase4 2" xfId="1515"/>
    <cellStyle name="Ênfase5 2" xfId="1516"/>
    <cellStyle name="Ênfase6 2" xfId="1517"/>
    <cellStyle name="Énfasis1" xfId="1518" builtinId="29" customBuiltin="1"/>
    <cellStyle name="Énfasis1 10" xfId="1519"/>
    <cellStyle name="Énfasis1 11" xfId="1520"/>
    <cellStyle name="Énfasis1 2" xfId="1521"/>
    <cellStyle name="Énfasis1 2 10" xfId="1522"/>
    <cellStyle name="Énfasis1 2 11" xfId="1523"/>
    <cellStyle name="Énfasis1 2 12" xfId="1524"/>
    <cellStyle name="Énfasis1 2 13" xfId="1525"/>
    <cellStyle name="Énfasis1 2 14" xfId="1526"/>
    <cellStyle name="Énfasis1 2 14 2" xfId="1527"/>
    <cellStyle name="Énfasis1 2 15" xfId="1528"/>
    <cellStyle name="Énfasis1 2 16" xfId="1529"/>
    <cellStyle name="Énfasis1 2 2" xfId="1530"/>
    <cellStyle name="Énfasis1 2 2 2" xfId="1531"/>
    <cellStyle name="Énfasis1 2 3" xfId="1532"/>
    <cellStyle name="Énfasis1 2 3 2" xfId="1533"/>
    <cellStyle name="Énfasis1 2 3 2 2" xfId="1534"/>
    <cellStyle name="Énfasis1 2 3 2 2 2" xfId="1535"/>
    <cellStyle name="Énfasis1 2 3 2 2 2 2" xfId="1536"/>
    <cellStyle name="Énfasis1 2 3 2 3" xfId="1537"/>
    <cellStyle name="Énfasis1 2 3 2 4" xfId="1538"/>
    <cellStyle name="Énfasis1 2 3 3" xfId="1539"/>
    <cellStyle name="Énfasis1 2 3 3 2" xfId="1540"/>
    <cellStyle name="Énfasis1 2 3 3 2 2" xfId="1541"/>
    <cellStyle name="Énfasis1 2 3 4" xfId="1542"/>
    <cellStyle name="Énfasis1 2 4" xfId="1543"/>
    <cellStyle name="Énfasis1 2 5" xfId="1544"/>
    <cellStyle name="Énfasis1 2 6" xfId="1545"/>
    <cellStyle name="Énfasis1 2 7" xfId="1546"/>
    <cellStyle name="Énfasis1 2 8" xfId="1547"/>
    <cellStyle name="Énfasis1 2 9" xfId="1548"/>
    <cellStyle name="Énfasis1 2 9 2" xfId="1549"/>
    <cellStyle name="Énfasis1 2 9 2 2" xfId="1550"/>
    <cellStyle name="Énfasis1 3" xfId="1551"/>
    <cellStyle name="Énfasis1 4" xfId="1552"/>
    <cellStyle name="Énfasis1 5" xfId="1553"/>
    <cellStyle name="Énfasis1 6" xfId="1554"/>
    <cellStyle name="Énfasis1 7" xfId="1555"/>
    <cellStyle name="Énfasis1 8" xfId="1556"/>
    <cellStyle name="Énfasis1 9" xfId="1557"/>
    <cellStyle name="Énfasis2" xfId="1558" builtinId="33" customBuiltin="1"/>
    <cellStyle name="Énfasis2 10" xfId="1559"/>
    <cellStyle name="Énfasis2 11" xfId="1560"/>
    <cellStyle name="Énfasis2 2" xfId="1561"/>
    <cellStyle name="Énfasis2 2 2" xfId="1562"/>
    <cellStyle name="Énfasis2 2 2 2" xfId="1563"/>
    <cellStyle name="Énfasis2 2 3" xfId="1564"/>
    <cellStyle name="Énfasis2 2 4" xfId="1565"/>
    <cellStyle name="Énfasis2 2 5" xfId="1566"/>
    <cellStyle name="Énfasis2 3" xfId="1567"/>
    <cellStyle name="Énfasis2 4" xfId="1568"/>
    <cellStyle name="Énfasis2 5" xfId="1569"/>
    <cellStyle name="Énfasis2 6" xfId="1570"/>
    <cellStyle name="Énfasis2 7" xfId="1571"/>
    <cellStyle name="Énfasis2 8" xfId="1572"/>
    <cellStyle name="Énfasis2 9" xfId="1573"/>
    <cellStyle name="Énfasis3" xfId="1574" builtinId="37" customBuiltin="1"/>
    <cellStyle name="Énfasis3 10" xfId="1575"/>
    <cellStyle name="Énfasis3 11" xfId="1576"/>
    <cellStyle name="Énfasis3 2" xfId="1577"/>
    <cellStyle name="Énfasis3 2 2" xfId="1578"/>
    <cellStyle name="Énfasis3 2 2 2" xfId="1579"/>
    <cellStyle name="Énfasis3 2 3" xfId="1580"/>
    <cellStyle name="Énfasis3 2 4" xfId="1581"/>
    <cellStyle name="Énfasis3 2 5" xfId="1582"/>
    <cellStyle name="Énfasis3 3" xfId="1583"/>
    <cellStyle name="Énfasis3 4" xfId="1584"/>
    <cellStyle name="Énfasis3 5" xfId="1585"/>
    <cellStyle name="Énfasis3 6" xfId="1586"/>
    <cellStyle name="Énfasis3 7" xfId="1587"/>
    <cellStyle name="Énfasis3 8" xfId="1588"/>
    <cellStyle name="Énfasis3 9" xfId="1589"/>
    <cellStyle name="Énfasis4" xfId="1590" builtinId="41" customBuiltin="1"/>
    <cellStyle name="Énfasis4 10" xfId="1591"/>
    <cellStyle name="Énfasis4 11" xfId="1592"/>
    <cellStyle name="Énfasis4 2" xfId="1593"/>
    <cellStyle name="Énfasis4 2 10" xfId="1594"/>
    <cellStyle name="Énfasis4 2 11" xfId="1595"/>
    <cellStyle name="Énfasis4 2 12" xfId="1596"/>
    <cellStyle name="Énfasis4 2 13" xfId="1597"/>
    <cellStyle name="Énfasis4 2 14" xfId="1598"/>
    <cellStyle name="Énfasis4 2 14 2" xfId="1599"/>
    <cellStyle name="Énfasis4 2 15" xfId="1600"/>
    <cellStyle name="Énfasis4 2 16" xfId="1601"/>
    <cellStyle name="Énfasis4 2 2" xfId="1602"/>
    <cellStyle name="Énfasis4 2 2 2" xfId="1603"/>
    <cellStyle name="Énfasis4 2 3" xfId="1604"/>
    <cellStyle name="Énfasis4 2 3 2" xfId="1605"/>
    <cellStyle name="Énfasis4 2 3 2 2" xfId="1606"/>
    <cellStyle name="Énfasis4 2 3 2 2 2" xfId="1607"/>
    <cellStyle name="Énfasis4 2 3 2 2 2 2" xfId="1608"/>
    <cellStyle name="Énfasis4 2 3 2 3" xfId="1609"/>
    <cellStyle name="Énfasis4 2 3 2 4" xfId="1610"/>
    <cellStyle name="Énfasis4 2 3 3" xfId="1611"/>
    <cellStyle name="Énfasis4 2 3 3 2" xfId="1612"/>
    <cellStyle name="Énfasis4 2 3 3 2 2" xfId="1613"/>
    <cellStyle name="Énfasis4 2 3 4" xfId="1614"/>
    <cellStyle name="Énfasis4 2 4" xfId="1615"/>
    <cellStyle name="Énfasis4 2 5" xfId="1616"/>
    <cellStyle name="Énfasis4 2 6" xfId="1617"/>
    <cellStyle name="Énfasis4 2 7" xfId="1618"/>
    <cellStyle name="Énfasis4 2 8" xfId="1619"/>
    <cellStyle name="Énfasis4 2 9" xfId="1620"/>
    <cellStyle name="Énfasis4 2 9 2" xfId="1621"/>
    <cellStyle name="Énfasis4 2 9 2 2" xfId="1622"/>
    <cellStyle name="Énfasis4 3" xfId="1623"/>
    <cellStyle name="Énfasis4 4" xfId="1624"/>
    <cellStyle name="Énfasis4 5" xfId="1625"/>
    <cellStyle name="Énfasis4 6" xfId="1626"/>
    <cellStyle name="Énfasis4 7" xfId="1627"/>
    <cellStyle name="Énfasis4 8" xfId="1628"/>
    <cellStyle name="Énfasis4 9" xfId="1629"/>
    <cellStyle name="Énfasis5" xfId="1630" builtinId="45" customBuiltin="1"/>
    <cellStyle name="Énfasis5 10" xfId="1631"/>
    <cellStyle name="Énfasis5 11" xfId="1632"/>
    <cellStyle name="Énfasis5 2" xfId="1633"/>
    <cellStyle name="Énfasis5 2 2" xfId="1634"/>
    <cellStyle name="Énfasis5 2 2 2" xfId="1635"/>
    <cellStyle name="Énfasis5 2 3" xfId="1636"/>
    <cellStyle name="Énfasis5 2 4" xfId="1637"/>
    <cellStyle name="Énfasis5 2 5" xfId="1638"/>
    <cellStyle name="Énfasis5 3" xfId="1639"/>
    <cellStyle name="Énfasis5 4" xfId="1640"/>
    <cellStyle name="Énfasis5 5" xfId="1641"/>
    <cellStyle name="Énfasis5 6" xfId="1642"/>
    <cellStyle name="Énfasis5 7" xfId="1643"/>
    <cellStyle name="Énfasis5 8" xfId="1644"/>
    <cellStyle name="Énfasis5 9" xfId="1645"/>
    <cellStyle name="Énfasis6" xfId="1646" builtinId="49" customBuiltin="1"/>
    <cellStyle name="Énfasis6 10" xfId="1647"/>
    <cellStyle name="Énfasis6 11" xfId="1648"/>
    <cellStyle name="Énfasis6 2" xfId="1649"/>
    <cellStyle name="Énfasis6 2 2" xfId="1650"/>
    <cellStyle name="Énfasis6 2 2 2" xfId="1651"/>
    <cellStyle name="Énfasis6 2 3" xfId="1652"/>
    <cellStyle name="Énfasis6 2 4" xfId="1653"/>
    <cellStyle name="Énfasis6 2 5" xfId="1654"/>
    <cellStyle name="Énfasis6 3" xfId="1655"/>
    <cellStyle name="Énfasis6 4" xfId="1656"/>
    <cellStyle name="Énfasis6 5" xfId="1657"/>
    <cellStyle name="Énfasis6 6" xfId="1658"/>
    <cellStyle name="Énfasis6 7" xfId="1659"/>
    <cellStyle name="Énfasis6 8" xfId="1660"/>
    <cellStyle name="Énfasis6 9" xfId="1661"/>
    <cellStyle name="Entrada" xfId="1662" builtinId="20" customBuiltin="1"/>
    <cellStyle name="Entrada 10" xfId="1663"/>
    <cellStyle name="Entrada 11" xfId="1664"/>
    <cellStyle name="Entrada 2" xfId="1665"/>
    <cellStyle name="Entrada 2 2" xfId="1666"/>
    <cellStyle name="Entrada 2 2 2" xfId="1667"/>
    <cellStyle name="Entrada 2 3" xfId="1668"/>
    <cellStyle name="Entrada 2 4" xfId="1669"/>
    <cellStyle name="Entrada 2 5" xfId="1670"/>
    <cellStyle name="Entrada 3" xfId="1671"/>
    <cellStyle name="Entrada 4" xfId="1672"/>
    <cellStyle name="Entrada 5" xfId="1673"/>
    <cellStyle name="Entrada 6" xfId="1674"/>
    <cellStyle name="Entrada 7" xfId="1675"/>
    <cellStyle name="Entrada 8" xfId="1676"/>
    <cellStyle name="Entrada 9" xfId="1677"/>
    <cellStyle name="Estilo 1" xfId="1678"/>
    <cellStyle name="Estilo 1 10" xfId="1679"/>
    <cellStyle name="Estilo 1 11" xfId="1680"/>
    <cellStyle name="Estilo 1 11 10" xfId="1681"/>
    <cellStyle name="Estilo 1 11 11" xfId="1682"/>
    <cellStyle name="Estilo 1 11 12" xfId="1683"/>
    <cellStyle name="Estilo 1 11 13" xfId="1684"/>
    <cellStyle name="Estilo 1 11 14" xfId="1685"/>
    <cellStyle name="Estilo 1 11 15" xfId="1686"/>
    <cellStyle name="Estilo 1 11 16" xfId="1687"/>
    <cellStyle name="Estilo 1 11 17" xfId="1688"/>
    <cellStyle name="Estilo 1 11 18" xfId="1689"/>
    <cellStyle name="Estilo 1 11 19" xfId="1690"/>
    <cellStyle name="Estilo 1 11 19 2" xfId="1691"/>
    <cellStyle name="Estilo 1 11 19 2 2" xfId="1692"/>
    <cellStyle name="Estilo 1 11 19 2 3" xfId="1693"/>
    <cellStyle name="Estilo 1 11 2" xfId="1694"/>
    <cellStyle name="Estilo 1 11 2 2" xfId="1695"/>
    <cellStyle name="Estilo 1 11 2 2 10" xfId="1696"/>
    <cellStyle name="Estilo 1 11 2 2 11" xfId="1697"/>
    <cellStyle name="Estilo 1 11 2 2 12" xfId="1698"/>
    <cellStyle name="Estilo 1 11 2 2 13" xfId="1699"/>
    <cellStyle name="Estilo 1 11 2 2 2" xfId="1700"/>
    <cellStyle name="Estilo 1 11 2 2 3" xfId="1701"/>
    <cellStyle name="Estilo 1 11 2 2 4" xfId="1702"/>
    <cellStyle name="Estilo 1 11 2 2 5" xfId="1703"/>
    <cellStyle name="Estilo 1 11 2 2 6" xfId="1704"/>
    <cellStyle name="Estilo 1 11 2 2 7" xfId="1705"/>
    <cellStyle name="Estilo 1 11 2 2 8" xfId="1706"/>
    <cellStyle name="Estilo 1 11 2 2 8 2" xfId="1707"/>
    <cellStyle name="Estilo 1 11 2 2 8 2 2" xfId="1708"/>
    <cellStyle name="Estilo 1 11 2 2 8 2 3" xfId="1709"/>
    <cellStyle name="Estilo 1 11 2 2 9" xfId="1710"/>
    <cellStyle name="Estilo 1 11 20" xfId="1711"/>
    <cellStyle name="Estilo 1 11 21" xfId="1712"/>
    <cellStyle name="Estilo 1 11 22" xfId="1713"/>
    <cellStyle name="Estilo 1 11 23" xfId="1714"/>
    <cellStyle name="Estilo 1 11 24" xfId="1715"/>
    <cellStyle name="Estilo 1 11 3" xfId="1716"/>
    <cellStyle name="Estilo 1 11 4" xfId="1717"/>
    <cellStyle name="Estilo 1 11 5" xfId="1718"/>
    <cellStyle name="Estilo 1 11 6" xfId="1719"/>
    <cellStyle name="Estilo 1 11 7" xfId="1720"/>
    <cellStyle name="Estilo 1 11 8" xfId="1721"/>
    <cellStyle name="Estilo 1 11 9" xfId="1722"/>
    <cellStyle name="Estilo 1 12" xfId="1723"/>
    <cellStyle name="Estilo 1 12 10" xfId="1724"/>
    <cellStyle name="Estilo 1 12 11" xfId="1725"/>
    <cellStyle name="Estilo 1 12 12" xfId="1726"/>
    <cellStyle name="Estilo 1 12 13" xfId="1727"/>
    <cellStyle name="Estilo 1 12 13 2" xfId="1728"/>
    <cellStyle name="Estilo 1 12 13 2 2" xfId="1729"/>
    <cellStyle name="Estilo 1 12 13 2 3" xfId="1730"/>
    <cellStyle name="Estilo 1 12 14" xfId="1731"/>
    <cellStyle name="Estilo 1 12 15" xfId="1732"/>
    <cellStyle name="Estilo 1 12 16" xfId="1733"/>
    <cellStyle name="Estilo 1 12 17" xfId="1734"/>
    <cellStyle name="Estilo 1 12 18" xfId="1735"/>
    <cellStyle name="Estilo 1 12 2" xfId="1736"/>
    <cellStyle name="Estilo 1 12 2 2" xfId="1737"/>
    <cellStyle name="Estilo 1 12 2 2 10" xfId="1738"/>
    <cellStyle name="Estilo 1 12 2 2 11" xfId="1739"/>
    <cellStyle name="Estilo 1 12 2 2 12" xfId="1740"/>
    <cellStyle name="Estilo 1 12 2 2 13" xfId="1741"/>
    <cellStyle name="Estilo 1 12 2 2 2" xfId="1742"/>
    <cellStyle name="Estilo 1 12 2 2 3" xfId="1743"/>
    <cellStyle name="Estilo 1 12 2 2 4" xfId="1744"/>
    <cellStyle name="Estilo 1 12 2 2 5" xfId="1745"/>
    <cellStyle name="Estilo 1 12 2 2 6" xfId="1746"/>
    <cellStyle name="Estilo 1 12 2 2 7" xfId="1747"/>
    <cellStyle name="Estilo 1 12 2 2 8" xfId="1748"/>
    <cellStyle name="Estilo 1 12 2 2 8 2" xfId="1749"/>
    <cellStyle name="Estilo 1 12 2 2 8 2 2" xfId="1750"/>
    <cellStyle name="Estilo 1 12 2 2 8 2 3" xfId="1751"/>
    <cellStyle name="Estilo 1 12 2 2 9" xfId="1752"/>
    <cellStyle name="Estilo 1 12 3" xfId="1753"/>
    <cellStyle name="Estilo 1 12 4" xfId="1754"/>
    <cellStyle name="Estilo 1 12 5" xfId="1755"/>
    <cellStyle name="Estilo 1 12 6" xfId="1756"/>
    <cellStyle name="Estilo 1 12 7" xfId="1757"/>
    <cellStyle name="Estilo 1 12 8" xfId="1758"/>
    <cellStyle name="Estilo 1 12 9" xfId="1759"/>
    <cellStyle name="Estilo 1 13" xfId="1760"/>
    <cellStyle name="Estilo 1 13 10" xfId="1761"/>
    <cellStyle name="Estilo 1 13 11" xfId="1762"/>
    <cellStyle name="Estilo 1 13 12" xfId="1763"/>
    <cellStyle name="Estilo 1 13 12 2" xfId="1764"/>
    <cellStyle name="Estilo 1 13 12 2 2" xfId="1765"/>
    <cellStyle name="Estilo 1 13 12 2 3" xfId="1766"/>
    <cellStyle name="Estilo 1 13 13" xfId="1767"/>
    <cellStyle name="Estilo 1 13 14" xfId="1768"/>
    <cellStyle name="Estilo 1 13 15" xfId="1769"/>
    <cellStyle name="Estilo 1 13 16" xfId="1770"/>
    <cellStyle name="Estilo 1 13 17" xfId="1771"/>
    <cellStyle name="Estilo 1 13 2" xfId="1772"/>
    <cellStyle name="Estilo 1 13 3" xfId="1773"/>
    <cellStyle name="Estilo 1 13 4" xfId="1774"/>
    <cellStyle name="Estilo 1 13 5" xfId="1775"/>
    <cellStyle name="Estilo 1 13 6" xfId="1776"/>
    <cellStyle name="Estilo 1 13 7" xfId="1777"/>
    <cellStyle name="Estilo 1 13 8" xfId="1778"/>
    <cellStyle name="Estilo 1 13 9" xfId="1779"/>
    <cellStyle name="Estilo 1 14" xfId="1780"/>
    <cellStyle name="Estilo 1 14 10" xfId="1781"/>
    <cellStyle name="Estilo 1 14 11" xfId="1782"/>
    <cellStyle name="Estilo 1 14 12" xfId="1783"/>
    <cellStyle name="Estilo 1 14 12 2" xfId="1784"/>
    <cellStyle name="Estilo 1 14 12 2 2" xfId="1785"/>
    <cellStyle name="Estilo 1 14 12 2 3" xfId="1786"/>
    <cellStyle name="Estilo 1 14 13" xfId="1787"/>
    <cellStyle name="Estilo 1 14 14" xfId="1788"/>
    <cellStyle name="Estilo 1 14 15" xfId="1789"/>
    <cellStyle name="Estilo 1 14 16" xfId="1790"/>
    <cellStyle name="Estilo 1 14 17" xfId="1791"/>
    <cellStyle name="Estilo 1 14 2" xfId="1792"/>
    <cellStyle name="Estilo 1 14 3" xfId="1793"/>
    <cellStyle name="Estilo 1 14 4" xfId="1794"/>
    <cellStyle name="Estilo 1 14 5" xfId="1795"/>
    <cellStyle name="Estilo 1 14 6" xfId="1796"/>
    <cellStyle name="Estilo 1 14 7" xfId="1797"/>
    <cellStyle name="Estilo 1 14 8" xfId="1798"/>
    <cellStyle name="Estilo 1 14 9" xfId="1799"/>
    <cellStyle name="Estilo 1 15" xfId="1800"/>
    <cellStyle name="Estilo 1 15 10" xfId="1801"/>
    <cellStyle name="Estilo 1 15 11" xfId="1802"/>
    <cellStyle name="Estilo 1 15 12" xfId="1803"/>
    <cellStyle name="Estilo 1 15 12 2" xfId="1804"/>
    <cellStyle name="Estilo 1 15 12 2 2" xfId="1805"/>
    <cellStyle name="Estilo 1 15 12 2 3" xfId="1806"/>
    <cellStyle name="Estilo 1 15 13" xfId="1807"/>
    <cellStyle name="Estilo 1 15 14" xfId="1808"/>
    <cellStyle name="Estilo 1 15 15" xfId="1809"/>
    <cellStyle name="Estilo 1 15 16" xfId="1810"/>
    <cellStyle name="Estilo 1 15 17" xfId="1811"/>
    <cellStyle name="Estilo 1 15 2" xfId="1812"/>
    <cellStyle name="Estilo 1 15 3" xfId="1813"/>
    <cellStyle name="Estilo 1 15 4" xfId="1814"/>
    <cellStyle name="Estilo 1 15 5" xfId="1815"/>
    <cellStyle name="Estilo 1 15 6" xfId="1816"/>
    <cellStyle name="Estilo 1 15 7" xfId="1817"/>
    <cellStyle name="Estilo 1 15 8" xfId="1818"/>
    <cellStyle name="Estilo 1 15 9" xfId="1819"/>
    <cellStyle name="Estilo 1 16" xfId="1820"/>
    <cellStyle name="Estilo 1 16 10" xfId="1821"/>
    <cellStyle name="Estilo 1 16 11" xfId="1822"/>
    <cellStyle name="Estilo 1 16 12" xfId="1823"/>
    <cellStyle name="Estilo 1 16 12 2" xfId="1824"/>
    <cellStyle name="Estilo 1 16 12 2 2" xfId="1825"/>
    <cellStyle name="Estilo 1 16 12 2 3" xfId="1826"/>
    <cellStyle name="Estilo 1 16 13" xfId="1827"/>
    <cellStyle name="Estilo 1 16 14" xfId="1828"/>
    <cellStyle name="Estilo 1 16 15" xfId="1829"/>
    <cellStyle name="Estilo 1 16 16" xfId="1830"/>
    <cellStyle name="Estilo 1 16 17" xfId="1831"/>
    <cellStyle name="Estilo 1 16 2" xfId="1832"/>
    <cellStyle name="Estilo 1 16 3" xfId="1833"/>
    <cellStyle name="Estilo 1 16 4" xfId="1834"/>
    <cellStyle name="Estilo 1 16 5" xfId="1835"/>
    <cellStyle name="Estilo 1 16 6" xfId="1836"/>
    <cellStyle name="Estilo 1 16 7" xfId="1837"/>
    <cellStyle name="Estilo 1 16 8" xfId="1838"/>
    <cellStyle name="Estilo 1 16 9" xfId="1839"/>
    <cellStyle name="Estilo 1 17" xfId="1840"/>
    <cellStyle name="Estilo 1 17 10" xfId="1841"/>
    <cellStyle name="Estilo 1 17 11" xfId="1842"/>
    <cellStyle name="Estilo 1 17 12" xfId="1843"/>
    <cellStyle name="Estilo 1 17 12 2" xfId="1844"/>
    <cellStyle name="Estilo 1 17 12 2 2" xfId="1845"/>
    <cellStyle name="Estilo 1 17 12 2 3" xfId="1846"/>
    <cellStyle name="Estilo 1 17 13" xfId="1847"/>
    <cellStyle name="Estilo 1 17 14" xfId="1848"/>
    <cellStyle name="Estilo 1 17 15" xfId="1849"/>
    <cellStyle name="Estilo 1 17 16" xfId="1850"/>
    <cellStyle name="Estilo 1 17 17" xfId="1851"/>
    <cellStyle name="Estilo 1 17 2" xfId="1852"/>
    <cellStyle name="Estilo 1 17 3" xfId="1853"/>
    <cellStyle name="Estilo 1 17 4" xfId="1854"/>
    <cellStyle name="Estilo 1 17 5" xfId="1855"/>
    <cellStyle name="Estilo 1 17 6" xfId="1856"/>
    <cellStyle name="Estilo 1 17 7" xfId="1857"/>
    <cellStyle name="Estilo 1 17 8" xfId="1858"/>
    <cellStyle name="Estilo 1 17 9" xfId="1859"/>
    <cellStyle name="Estilo 1 18" xfId="1860"/>
    <cellStyle name="Estilo 1 18 10" xfId="1861"/>
    <cellStyle name="Estilo 1 18 11" xfId="1862"/>
    <cellStyle name="Estilo 1 18 12" xfId="1863"/>
    <cellStyle name="Estilo 1 18 12 2" xfId="1864"/>
    <cellStyle name="Estilo 1 18 12 2 2" xfId="1865"/>
    <cellStyle name="Estilo 1 18 12 2 3" xfId="1866"/>
    <cellStyle name="Estilo 1 18 13" xfId="1867"/>
    <cellStyle name="Estilo 1 18 14" xfId="1868"/>
    <cellStyle name="Estilo 1 18 15" xfId="1869"/>
    <cellStyle name="Estilo 1 18 16" xfId="1870"/>
    <cellStyle name="Estilo 1 18 17" xfId="1871"/>
    <cellStyle name="Estilo 1 18 2" xfId="1872"/>
    <cellStyle name="Estilo 1 18 3" xfId="1873"/>
    <cellStyle name="Estilo 1 18 4" xfId="1874"/>
    <cellStyle name="Estilo 1 18 5" xfId="1875"/>
    <cellStyle name="Estilo 1 18 6" xfId="1876"/>
    <cellStyle name="Estilo 1 18 7" xfId="1877"/>
    <cellStyle name="Estilo 1 18 8" xfId="1878"/>
    <cellStyle name="Estilo 1 18 9" xfId="1879"/>
    <cellStyle name="Estilo 1 19" xfId="1880"/>
    <cellStyle name="Estilo 1 19 10" xfId="1881"/>
    <cellStyle name="Estilo 1 19 11" xfId="1882"/>
    <cellStyle name="Estilo 1 19 12" xfId="1883"/>
    <cellStyle name="Estilo 1 19 12 2" xfId="1884"/>
    <cellStyle name="Estilo 1 19 12 2 2" xfId="1885"/>
    <cellStyle name="Estilo 1 19 12 2 3" xfId="1886"/>
    <cellStyle name="Estilo 1 19 13" xfId="1887"/>
    <cellStyle name="Estilo 1 19 14" xfId="1888"/>
    <cellStyle name="Estilo 1 19 15" xfId="1889"/>
    <cellStyle name="Estilo 1 19 16" xfId="1890"/>
    <cellStyle name="Estilo 1 19 17" xfId="1891"/>
    <cellStyle name="Estilo 1 19 2" xfId="1892"/>
    <cellStyle name="Estilo 1 19 3" xfId="1893"/>
    <cellStyle name="Estilo 1 19 4" xfId="1894"/>
    <cellStyle name="Estilo 1 19 5" xfId="1895"/>
    <cellStyle name="Estilo 1 19 6" xfId="1896"/>
    <cellStyle name="Estilo 1 19 7" xfId="1897"/>
    <cellStyle name="Estilo 1 19 8" xfId="1898"/>
    <cellStyle name="Estilo 1 19 9" xfId="1899"/>
    <cellStyle name="Estilo 1 2" xfId="1900"/>
    <cellStyle name="Estilo 1 2 10" xfId="1901"/>
    <cellStyle name="Estilo 1 2 10 10" xfId="1902"/>
    <cellStyle name="Estilo 1 2 10 11" xfId="1903"/>
    <cellStyle name="Estilo 1 2 10 12" xfId="1904"/>
    <cellStyle name="Estilo 1 2 10 12 2" xfId="1905"/>
    <cellStyle name="Estilo 1 2 10 12 2 2" xfId="1906"/>
    <cellStyle name="Estilo 1 2 10 12 2 3" xfId="1907"/>
    <cellStyle name="Estilo 1 2 10 13" xfId="1908"/>
    <cellStyle name="Estilo 1 2 10 14" xfId="1909"/>
    <cellStyle name="Estilo 1 2 10 15" xfId="1910"/>
    <cellStyle name="Estilo 1 2 10 16" xfId="1911"/>
    <cellStyle name="Estilo 1 2 10 17" xfId="1912"/>
    <cellStyle name="Estilo 1 2 10 2" xfId="1913"/>
    <cellStyle name="Estilo 1 2 10 3" xfId="1914"/>
    <cellStyle name="Estilo 1 2 10 4" xfId="1915"/>
    <cellStyle name="Estilo 1 2 10 5" xfId="1916"/>
    <cellStyle name="Estilo 1 2 10 6" xfId="1917"/>
    <cellStyle name="Estilo 1 2 10 7" xfId="1918"/>
    <cellStyle name="Estilo 1 2 10 8" xfId="1919"/>
    <cellStyle name="Estilo 1 2 10 9" xfId="1920"/>
    <cellStyle name="Estilo 1 2 11" xfId="1921"/>
    <cellStyle name="Estilo 1 2 11 10" xfId="1922"/>
    <cellStyle name="Estilo 1 2 11 11" xfId="1923"/>
    <cellStyle name="Estilo 1 2 11 12" xfId="1924"/>
    <cellStyle name="Estilo 1 2 11 12 2" xfId="1925"/>
    <cellStyle name="Estilo 1 2 11 12 2 2" xfId="1926"/>
    <cellStyle name="Estilo 1 2 11 12 2 3" xfId="1927"/>
    <cellStyle name="Estilo 1 2 11 13" xfId="1928"/>
    <cellStyle name="Estilo 1 2 11 14" xfId="1929"/>
    <cellStyle name="Estilo 1 2 11 15" xfId="1930"/>
    <cellStyle name="Estilo 1 2 11 16" xfId="1931"/>
    <cellStyle name="Estilo 1 2 11 17" xfId="1932"/>
    <cellStyle name="Estilo 1 2 11 2" xfId="1933"/>
    <cellStyle name="Estilo 1 2 11 3" xfId="1934"/>
    <cellStyle name="Estilo 1 2 11 4" xfId="1935"/>
    <cellStyle name="Estilo 1 2 11 5" xfId="1936"/>
    <cellStyle name="Estilo 1 2 11 6" xfId="1937"/>
    <cellStyle name="Estilo 1 2 11 7" xfId="1938"/>
    <cellStyle name="Estilo 1 2 11 8" xfId="1939"/>
    <cellStyle name="Estilo 1 2 11 9" xfId="1940"/>
    <cellStyle name="Estilo 1 2 12" xfId="1941"/>
    <cellStyle name="Estilo 1 2 13" xfId="1942"/>
    <cellStyle name="Estilo 1 2 14" xfId="1943"/>
    <cellStyle name="Estilo 1 2 15" xfId="1944"/>
    <cellStyle name="Estilo 1 2 16" xfId="1945"/>
    <cellStyle name="Estilo 1 2 17" xfId="1946"/>
    <cellStyle name="Estilo 1 2 18" xfId="1947"/>
    <cellStyle name="Estilo 1 2 19" xfId="1948"/>
    <cellStyle name="Estilo 1 2 2" xfId="1949"/>
    <cellStyle name="Estilo 1 2 2 2" xfId="1950"/>
    <cellStyle name="Estilo 1 2 2 2 2" xfId="1951"/>
    <cellStyle name="Estilo 1 2 2 2 2 2" xfId="1952"/>
    <cellStyle name="Estilo 1 2 2 2 2 3" xfId="1953"/>
    <cellStyle name="Estilo 1 2 2 3" xfId="1954"/>
    <cellStyle name="Estilo 1 2 2 4" xfId="1955"/>
    <cellStyle name="Estilo 1 2 2 5" xfId="1956"/>
    <cellStyle name="Estilo 1 2 2 6" xfId="1957"/>
    <cellStyle name="Estilo 1 2 2 7" xfId="1958"/>
    <cellStyle name="Estilo 1 2 2 8" xfId="1959"/>
    <cellStyle name="Estilo 1 2 20" xfId="1960"/>
    <cellStyle name="Estilo 1 2 21" xfId="1961"/>
    <cellStyle name="Estilo 1 2 22" xfId="1962"/>
    <cellStyle name="Estilo 1 2 23" xfId="1963"/>
    <cellStyle name="Estilo 1 2 24" xfId="1964"/>
    <cellStyle name="Estilo 1 2 25" xfId="1965"/>
    <cellStyle name="Estilo 1 2 26" xfId="1966"/>
    <cellStyle name="Estilo 1 2 27" xfId="1967"/>
    <cellStyle name="Estilo 1 2 28" xfId="1968"/>
    <cellStyle name="Estilo 1 2 29" xfId="1969"/>
    <cellStyle name="Estilo 1 2 3" xfId="1970"/>
    <cellStyle name="Estilo 1 2 3 10" xfId="1971"/>
    <cellStyle name="Estilo 1 2 3 11" xfId="1972"/>
    <cellStyle name="Estilo 1 2 3 12" xfId="1973"/>
    <cellStyle name="Estilo 1 2 3 13" xfId="1974"/>
    <cellStyle name="Estilo 1 2 3 14" xfId="1975"/>
    <cellStyle name="Estilo 1 2 3 15" xfId="1976"/>
    <cellStyle name="Estilo 1 2 3 16" xfId="1977"/>
    <cellStyle name="Estilo 1 2 3 17" xfId="1978"/>
    <cellStyle name="Estilo 1 2 3 18" xfId="1979"/>
    <cellStyle name="Estilo 1 2 3 19" xfId="1980"/>
    <cellStyle name="Estilo 1 2 3 2" xfId="1981"/>
    <cellStyle name="Estilo 1 2 3 20" xfId="1982"/>
    <cellStyle name="Estilo 1 2 3 21" xfId="1983"/>
    <cellStyle name="Estilo 1 2 3 22" xfId="1984"/>
    <cellStyle name="Estilo 1 2 3 23" xfId="1985"/>
    <cellStyle name="Estilo 1 2 3 24" xfId="1986"/>
    <cellStyle name="Estilo 1 2 3 25" xfId="1987"/>
    <cellStyle name="Estilo 1 2 3 26" xfId="1988"/>
    <cellStyle name="Estilo 1 2 3 27" xfId="1989"/>
    <cellStyle name="Estilo 1 2 3 28" xfId="1990"/>
    <cellStyle name="Estilo 1 2 3 29" xfId="1991"/>
    <cellStyle name="Estilo 1 2 3 3" xfId="1992"/>
    <cellStyle name="Estilo 1 2 3 30" xfId="1993"/>
    <cellStyle name="Estilo 1 2 3 31" xfId="1994"/>
    <cellStyle name="Estilo 1 2 3 32" xfId="1995"/>
    <cellStyle name="Estilo 1 2 3 33" xfId="1996"/>
    <cellStyle name="Estilo 1 2 3 4" xfId="1997"/>
    <cellStyle name="Estilo 1 2 3 5" xfId="1998"/>
    <cellStyle name="Estilo 1 2 3 6" xfId="1999"/>
    <cellStyle name="Estilo 1 2 3 7" xfId="2000"/>
    <cellStyle name="Estilo 1 2 3 8" xfId="2001"/>
    <cellStyle name="Estilo 1 2 3 9" xfId="2002"/>
    <cellStyle name="Estilo 1 2 30" xfId="2003"/>
    <cellStyle name="Estilo 1 2 31" xfId="2004"/>
    <cellStyle name="Estilo 1 2 32" xfId="2005"/>
    <cellStyle name="Estilo 1 2 32 2" xfId="2006"/>
    <cellStyle name="Estilo 1 2 32 2 2" xfId="2007"/>
    <cellStyle name="Estilo 1 2 32 2 2 2" xfId="2008"/>
    <cellStyle name="Estilo 1 2 32 2 2 2 2" xfId="2009"/>
    <cellStyle name="Estilo 1 2 32 2 2 2 2 2" xfId="2010"/>
    <cellStyle name="Estilo 1 2 32 2 2 3" xfId="2011"/>
    <cellStyle name="Estilo 1 2 32 2 2 4" xfId="2012"/>
    <cellStyle name="Estilo 1 2 32 2 3" xfId="2013"/>
    <cellStyle name="Estilo 1 2 32 2 3 2" xfId="2014"/>
    <cellStyle name="Estilo 1 2 32 2 3 2 2" xfId="2015"/>
    <cellStyle name="Estilo 1 2 32 2 4" xfId="2016"/>
    <cellStyle name="Estilo 1 2 32 3" xfId="2017"/>
    <cellStyle name="Estilo 1 2 32 4" xfId="2018"/>
    <cellStyle name="Estilo 1 2 32 4 2" xfId="2019"/>
    <cellStyle name="Estilo 1 2 32 4 2 2" xfId="2020"/>
    <cellStyle name="Estilo 1 2 32 5" xfId="2021"/>
    <cellStyle name="Estilo 1 2 32 6" xfId="2022"/>
    <cellStyle name="Estilo 1 2 32 7" xfId="2023"/>
    <cellStyle name="Estilo 1 2 32 8" xfId="2024"/>
    <cellStyle name="Estilo 1 2 33" xfId="2025"/>
    <cellStyle name="Estilo 1 2 33 2" xfId="2026"/>
    <cellStyle name="Estilo 1 2 33 2 2" xfId="2027"/>
    <cellStyle name="Estilo 1 2 33 2 2 2" xfId="2028"/>
    <cellStyle name="Estilo 1 2 33 2 2 2 2" xfId="2029"/>
    <cellStyle name="Estilo 1 2 33 2 2 2 2 2" xfId="2030"/>
    <cellStyle name="Estilo 1 2 33 2 2 3" xfId="2031"/>
    <cellStyle name="Estilo 1 2 33 2 2 4" xfId="2032"/>
    <cellStyle name="Estilo 1 2 33 2 3" xfId="2033"/>
    <cellStyle name="Estilo 1 2 33 2 3 2" xfId="2034"/>
    <cellStyle name="Estilo 1 2 33 2 3 2 2" xfId="2035"/>
    <cellStyle name="Estilo 1 2 33 2 4" xfId="2036"/>
    <cellStyle name="Estilo 1 2 33 3" xfId="2037"/>
    <cellStyle name="Estilo 1 2 33 4" xfId="2038"/>
    <cellStyle name="Estilo 1 2 33 4 2" xfId="2039"/>
    <cellStyle name="Estilo 1 2 33 4 2 2" xfId="2040"/>
    <cellStyle name="Estilo 1 2 33 5" xfId="2041"/>
    <cellStyle name="Estilo 1 2 33 6" xfId="2042"/>
    <cellStyle name="Estilo 1 2 33 7" xfId="2043"/>
    <cellStyle name="Estilo 1 2 33 8" xfId="2044"/>
    <cellStyle name="Estilo 1 2 34" xfId="2045"/>
    <cellStyle name="Estilo 1 2 34 2" xfId="2046"/>
    <cellStyle name="Estilo 1 2 34 2 2" xfId="2047"/>
    <cellStyle name="Estilo 1 2 34 2 2 2" xfId="2048"/>
    <cellStyle name="Estilo 1 2 34 2 2 2 2" xfId="2049"/>
    <cellStyle name="Estilo 1 2 34 2 2 2 2 2" xfId="2050"/>
    <cellStyle name="Estilo 1 2 34 2 2 3" xfId="2051"/>
    <cellStyle name="Estilo 1 2 34 2 2 4" xfId="2052"/>
    <cellStyle name="Estilo 1 2 34 2 3" xfId="2053"/>
    <cellStyle name="Estilo 1 2 34 2 3 2" xfId="2054"/>
    <cellStyle name="Estilo 1 2 34 2 3 2 2" xfId="2055"/>
    <cellStyle name="Estilo 1 2 34 2 4" xfId="2056"/>
    <cellStyle name="Estilo 1 2 34 3" xfId="2057"/>
    <cellStyle name="Estilo 1 2 34 4" xfId="2058"/>
    <cellStyle name="Estilo 1 2 34 4 2" xfId="2059"/>
    <cellStyle name="Estilo 1 2 34 4 2 2" xfId="2060"/>
    <cellStyle name="Estilo 1 2 34 5" xfId="2061"/>
    <cellStyle name="Estilo 1 2 34 6" xfId="2062"/>
    <cellStyle name="Estilo 1 2 34 7" xfId="2063"/>
    <cellStyle name="Estilo 1 2 34 8" xfId="2064"/>
    <cellStyle name="Estilo 1 2 35" xfId="2065"/>
    <cellStyle name="Estilo 1 2 35 2" xfId="2066"/>
    <cellStyle name="Estilo 1 2 35 2 2" xfId="2067"/>
    <cellStyle name="Estilo 1 2 35 2 2 2" xfId="2068"/>
    <cellStyle name="Estilo 1 2 35 2 2 2 2" xfId="2069"/>
    <cellStyle name="Estilo 1 2 35 2 2 2 2 2" xfId="2070"/>
    <cellStyle name="Estilo 1 2 35 2 2 3" xfId="2071"/>
    <cellStyle name="Estilo 1 2 35 2 2 4" xfId="2072"/>
    <cellStyle name="Estilo 1 2 35 2 3" xfId="2073"/>
    <cellStyle name="Estilo 1 2 35 2 3 2" xfId="2074"/>
    <cellStyle name="Estilo 1 2 35 2 3 2 2" xfId="2075"/>
    <cellStyle name="Estilo 1 2 35 2 4" xfId="2076"/>
    <cellStyle name="Estilo 1 2 35 3" xfId="2077"/>
    <cellStyle name="Estilo 1 2 35 4" xfId="2078"/>
    <cellStyle name="Estilo 1 2 35 4 2" xfId="2079"/>
    <cellStyle name="Estilo 1 2 35 4 2 2" xfId="2080"/>
    <cellStyle name="Estilo 1 2 35 5" xfId="2081"/>
    <cellStyle name="Estilo 1 2 35 6" xfId="2082"/>
    <cellStyle name="Estilo 1 2 35 7" xfId="2083"/>
    <cellStyle name="Estilo 1 2 35 8" xfId="2084"/>
    <cellStyle name="Estilo 1 2 36" xfId="2085"/>
    <cellStyle name="Estilo 1 2 37" xfId="2086"/>
    <cellStyle name="Estilo 1 2 38" xfId="2087"/>
    <cellStyle name="Estilo 1 2 39" xfId="2088"/>
    <cellStyle name="Estilo 1 2 4" xfId="2089"/>
    <cellStyle name="Estilo 1 2 4 10" xfId="2090"/>
    <cellStyle name="Estilo 1 2 4 11" xfId="2091"/>
    <cellStyle name="Estilo 1 2 4 12" xfId="2092"/>
    <cellStyle name="Estilo 1 2 4 13" xfId="2093"/>
    <cellStyle name="Estilo 1 2 4 14" xfId="2094"/>
    <cellStyle name="Estilo 1 2 4 15" xfId="2095"/>
    <cellStyle name="Estilo 1 2 4 16" xfId="2096"/>
    <cellStyle name="Estilo 1 2 4 17" xfId="2097"/>
    <cellStyle name="Estilo 1 2 4 18" xfId="2098"/>
    <cellStyle name="Estilo 1 2 4 19" xfId="2099"/>
    <cellStyle name="Estilo 1 2 4 2" xfId="2100"/>
    <cellStyle name="Estilo 1 2 4 20" xfId="2101"/>
    <cellStyle name="Estilo 1 2 4 21" xfId="2102"/>
    <cellStyle name="Estilo 1 2 4 22" xfId="2103"/>
    <cellStyle name="Estilo 1 2 4 23" xfId="2104"/>
    <cellStyle name="Estilo 1 2 4 24" xfId="2105"/>
    <cellStyle name="Estilo 1 2 4 3" xfId="2106"/>
    <cellStyle name="Estilo 1 2 4 4" xfId="2107"/>
    <cellStyle name="Estilo 1 2 4 5" xfId="2108"/>
    <cellStyle name="Estilo 1 2 4 6" xfId="2109"/>
    <cellStyle name="Estilo 1 2 4 7" xfId="2110"/>
    <cellStyle name="Estilo 1 2 4 8" xfId="2111"/>
    <cellStyle name="Estilo 1 2 4 9" xfId="2112"/>
    <cellStyle name="Estilo 1 2 40" xfId="2113"/>
    <cellStyle name="Estilo 1 2 41" xfId="2114"/>
    <cellStyle name="Estilo 1 2 42" xfId="2115"/>
    <cellStyle name="Estilo 1 2 43" xfId="2116"/>
    <cellStyle name="Estilo 1 2 44" xfId="2117"/>
    <cellStyle name="Estilo 1 2 45" xfId="2118"/>
    <cellStyle name="Estilo 1 2 5" xfId="2119"/>
    <cellStyle name="Estilo 1 2 5 10" xfId="2120"/>
    <cellStyle name="Estilo 1 2 5 11" xfId="2121"/>
    <cellStyle name="Estilo 1 2 5 12" xfId="2122"/>
    <cellStyle name="Estilo 1 2 5 13" xfId="2123"/>
    <cellStyle name="Estilo 1 2 5 14" xfId="2124"/>
    <cellStyle name="Estilo 1 2 5 15" xfId="2125"/>
    <cellStyle name="Estilo 1 2 5 16" xfId="2126"/>
    <cellStyle name="Estilo 1 2 5 17" xfId="2127"/>
    <cellStyle name="Estilo 1 2 5 18" xfId="2128"/>
    <cellStyle name="Estilo 1 2 5 19" xfId="2129"/>
    <cellStyle name="Estilo 1 2 5 2" xfId="2130"/>
    <cellStyle name="Estilo 1 2 5 20" xfId="2131"/>
    <cellStyle name="Estilo 1 2 5 21" xfId="2132"/>
    <cellStyle name="Estilo 1 2 5 22" xfId="2133"/>
    <cellStyle name="Estilo 1 2 5 23" xfId="2134"/>
    <cellStyle name="Estilo 1 2 5 24" xfId="2135"/>
    <cellStyle name="Estilo 1 2 5 3" xfId="2136"/>
    <cellStyle name="Estilo 1 2 5 4" xfId="2137"/>
    <cellStyle name="Estilo 1 2 5 5" xfId="2138"/>
    <cellStyle name="Estilo 1 2 5 6" xfId="2139"/>
    <cellStyle name="Estilo 1 2 5 7" xfId="2140"/>
    <cellStyle name="Estilo 1 2 5 8" xfId="2141"/>
    <cellStyle name="Estilo 1 2 5 9" xfId="2142"/>
    <cellStyle name="Estilo 1 2 6" xfId="2143"/>
    <cellStyle name="Estilo 1 2 6 10" xfId="2144"/>
    <cellStyle name="Estilo 1 2 6 11" xfId="2145"/>
    <cellStyle name="Estilo 1 2 6 12" xfId="2146"/>
    <cellStyle name="Estilo 1 2 6 13" xfId="2147"/>
    <cellStyle name="Estilo 1 2 6 14" xfId="2148"/>
    <cellStyle name="Estilo 1 2 6 15" xfId="2149"/>
    <cellStyle name="Estilo 1 2 6 16" xfId="2150"/>
    <cellStyle name="Estilo 1 2 6 17" xfId="2151"/>
    <cellStyle name="Estilo 1 2 6 18" xfId="2152"/>
    <cellStyle name="Estilo 1 2 6 19" xfId="2153"/>
    <cellStyle name="Estilo 1 2 6 2" xfId="2154"/>
    <cellStyle name="Estilo 1 2 6 20" xfId="2155"/>
    <cellStyle name="Estilo 1 2 6 21" xfId="2156"/>
    <cellStyle name="Estilo 1 2 6 22" xfId="2157"/>
    <cellStyle name="Estilo 1 2 6 23" xfId="2158"/>
    <cellStyle name="Estilo 1 2 6 24" xfId="2159"/>
    <cellStyle name="Estilo 1 2 6 3" xfId="2160"/>
    <cellStyle name="Estilo 1 2 6 4" xfId="2161"/>
    <cellStyle name="Estilo 1 2 6 5" xfId="2162"/>
    <cellStyle name="Estilo 1 2 6 6" xfId="2163"/>
    <cellStyle name="Estilo 1 2 6 7" xfId="2164"/>
    <cellStyle name="Estilo 1 2 6 8" xfId="2165"/>
    <cellStyle name="Estilo 1 2 6 9" xfId="2166"/>
    <cellStyle name="Estilo 1 2 7" xfId="2167"/>
    <cellStyle name="Estilo 1 2 7 10" xfId="2168"/>
    <cellStyle name="Estilo 1 2 7 11" xfId="2169"/>
    <cellStyle name="Estilo 1 2 7 12" xfId="2170"/>
    <cellStyle name="Estilo 1 2 7 13" xfId="2171"/>
    <cellStyle name="Estilo 1 2 7 14" xfId="2172"/>
    <cellStyle name="Estilo 1 2 7 15" xfId="2173"/>
    <cellStyle name="Estilo 1 2 7 16" xfId="2174"/>
    <cellStyle name="Estilo 1 2 7 17" xfId="2175"/>
    <cellStyle name="Estilo 1 2 7 18" xfId="2176"/>
    <cellStyle name="Estilo 1 2 7 19" xfId="2177"/>
    <cellStyle name="Estilo 1 2 7 2" xfId="2178"/>
    <cellStyle name="Estilo 1 2 7 20" xfId="2179"/>
    <cellStyle name="Estilo 1 2 7 21" xfId="2180"/>
    <cellStyle name="Estilo 1 2 7 22" xfId="2181"/>
    <cellStyle name="Estilo 1 2 7 23" xfId="2182"/>
    <cellStyle name="Estilo 1 2 7 24" xfId="2183"/>
    <cellStyle name="Estilo 1 2 7 3" xfId="2184"/>
    <cellStyle name="Estilo 1 2 7 4" xfId="2185"/>
    <cellStyle name="Estilo 1 2 7 5" xfId="2186"/>
    <cellStyle name="Estilo 1 2 7 6" xfId="2187"/>
    <cellStyle name="Estilo 1 2 7 7" xfId="2188"/>
    <cellStyle name="Estilo 1 2 7 8" xfId="2189"/>
    <cellStyle name="Estilo 1 2 7 9" xfId="2190"/>
    <cellStyle name="Estilo 1 2 8" xfId="2191"/>
    <cellStyle name="Estilo 1 2 9" xfId="2192"/>
    <cellStyle name="Estilo 1 2_Gráficos" xfId="2193"/>
    <cellStyle name="Estilo 1 20" xfId="2194"/>
    <cellStyle name="Estilo 1 20 10" xfId="2195"/>
    <cellStyle name="Estilo 1 20 11" xfId="2196"/>
    <cellStyle name="Estilo 1 20 12" xfId="2197"/>
    <cellStyle name="Estilo 1 20 12 2" xfId="2198"/>
    <cellStyle name="Estilo 1 20 12 2 2" xfId="2199"/>
    <cellStyle name="Estilo 1 20 12 2 3" xfId="2200"/>
    <cellStyle name="Estilo 1 20 13" xfId="2201"/>
    <cellStyle name="Estilo 1 20 14" xfId="2202"/>
    <cellStyle name="Estilo 1 20 15" xfId="2203"/>
    <cellStyle name="Estilo 1 20 16" xfId="2204"/>
    <cellStyle name="Estilo 1 20 17" xfId="2205"/>
    <cellStyle name="Estilo 1 20 2" xfId="2206"/>
    <cellStyle name="Estilo 1 20 3" xfId="2207"/>
    <cellStyle name="Estilo 1 20 4" xfId="2208"/>
    <cellStyle name="Estilo 1 20 5" xfId="2209"/>
    <cellStyle name="Estilo 1 20 6" xfId="2210"/>
    <cellStyle name="Estilo 1 20 7" xfId="2211"/>
    <cellStyle name="Estilo 1 20 8" xfId="2212"/>
    <cellStyle name="Estilo 1 20 9" xfId="2213"/>
    <cellStyle name="Estilo 1 21" xfId="2214"/>
    <cellStyle name="Estilo 1 21 10" xfId="2215"/>
    <cellStyle name="Estilo 1 21 11" xfId="2216"/>
    <cellStyle name="Estilo 1 21 12" xfId="2217"/>
    <cellStyle name="Estilo 1 21 13" xfId="2218"/>
    <cellStyle name="Estilo 1 21 2" xfId="2219"/>
    <cellStyle name="Estilo 1 21 3" xfId="2220"/>
    <cellStyle name="Estilo 1 21 4" xfId="2221"/>
    <cellStyle name="Estilo 1 21 5" xfId="2222"/>
    <cellStyle name="Estilo 1 21 6" xfId="2223"/>
    <cellStyle name="Estilo 1 21 7" xfId="2224"/>
    <cellStyle name="Estilo 1 21 8" xfId="2225"/>
    <cellStyle name="Estilo 1 21 8 2" xfId="2226"/>
    <cellStyle name="Estilo 1 21 8 2 2" xfId="2227"/>
    <cellStyle name="Estilo 1 21 8 2 3" xfId="2228"/>
    <cellStyle name="Estilo 1 21 9" xfId="2229"/>
    <cellStyle name="Estilo 1 22" xfId="2230"/>
    <cellStyle name="Estilo 1 22 10" xfId="2231"/>
    <cellStyle name="Estilo 1 22 11" xfId="2232"/>
    <cellStyle name="Estilo 1 22 12" xfId="2233"/>
    <cellStyle name="Estilo 1 22 13" xfId="2234"/>
    <cellStyle name="Estilo 1 22 2" xfId="2235"/>
    <cellStyle name="Estilo 1 22 3" xfId="2236"/>
    <cellStyle name="Estilo 1 22 4" xfId="2237"/>
    <cellStyle name="Estilo 1 22 5" xfId="2238"/>
    <cellStyle name="Estilo 1 22 6" xfId="2239"/>
    <cellStyle name="Estilo 1 22 7" xfId="2240"/>
    <cellStyle name="Estilo 1 22 8" xfId="2241"/>
    <cellStyle name="Estilo 1 22 8 2" xfId="2242"/>
    <cellStyle name="Estilo 1 22 8 2 2" xfId="2243"/>
    <cellStyle name="Estilo 1 22 8 2 3" xfId="2244"/>
    <cellStyle name="Estilo 1 22 9" xfId="2245"/>
    <cellStyle name="Estilo 1 23" xfId="2246"/>
    <cellStyle name="Estilo 1 23 10" xfId="2247"/>
    <cellStyle name="Estilo 1 23 11" xfId="2248"/>
    <cellStyle name="Estilo 1 23 12" xfId="2249"/>
    <cellStyle name="Estilo 1 23 13" xfId="2250"/>
    <cellStyle name="Estilo 1 23 2" xfId="2251"/>
    <cellStyle name="Estilo 1 23 3" xfId="2252"/>
    <cellStyle name="Estilo 1 23 4" xfId="2253"/>
    <cellStyle name="Estilo 1 23 5" xfId="2254"/>
    <cellStyle name="Estilo 1 23 6" xfId="2255"/>
    <cellStyle name="Estilo 1 23 7" xfId="2256"/>
    <cellStyle name="Estilo 1 23 8" xfId="2257"/>
    <cellStyle name="Estilo 1 23 8 2" xfId="2258"/>
    <cellStyle name="Estilo 1 23 8 2 2" xfId="2259"/>
    <cellStyle name="Estilo 1 23 8 2 3" xfId="2260"/>
    <cellStyle name="Estilo 1 23 9" xfId="2261"/>
    <cellStyle name="Estilo 1 24" xfId="2262"/>
    <cellStyle name="Estilo 1 24 10" xfId="2263"/>
    <cellStyle name="Estilo 1 24 11" xfId="2264"/>
    <cellStyle name="Estilo 1 24 12" xfId="2265"/>
    <cellStyle name="Estilo 1 24 13" xfId="2266"/>
    <cellStyle name="Estilo 1 24 2" xfId="2267"/>
    <cellStyle name="Estilo 1 24 3" xfId="2268"/>
    <cellStyle name="Estilo 1 24 4" xfId="2269"/>
    <cellStyle name="Estilo 1 24 5" xfId="2270"/>
    <cellStyle name="Estilo 1 24 6" xfId="2271"/>
    <cellStyle name="Estilo 1 24 7" xfId="2272"/>
    <cellStyle name="Estilo 1 24 8" xfId="2273"/>
    <cellStyle name="Estilo 1 24 8 2" xfId="2274"/>
    <cellStyle name="Estilo 1 24 8 2 2" xfId="2275"/>
    <cellStyle name="Estilo 1 24 8 2 3" xfId="2276"/>
    <cellStyle name="Estilo 1 24 9" xfId="2277"/>
    <cellStyle name="Estilo 1 25" xfId="2278"/>
    <cellStyle name="Estilo 1 25 10" xfId="2279"/>
    <cellStyle name="Estilo 1 25 11" xfId="2280"/>
    <cellStyle name="Estilo 1 25 12" xfId="2281"/>
    <cellStyle name="Estilo 1 25 13" xfId="2282"/>
    <cellStyle name="Estilo 1 25 2" xfId="2283"/>
    <cellStyle name="Estilo 1 25 3" xfId="2284"/>
    <cellStyle name="Estilo 1 25 4" xfId="2285"/>
    <cellStyle name="Estilo 1 25 5" xfId="2286"/>
    <cellStyle name="Estilo 1 25 6" xfId="2287"/>
    <cellStyle name="Estilo 1 25 7" xfId="2288"/>
    <cellStyle name="Estilo 1 25 8" xfId="2289"/>
    <cellStyle name="Estilo 1 25 8 2" xfId="2290"/>
    <cellStyle name="Estilo 1 25 8 2 2" xfId="2291"/>
    <cellStyle name="Estilo 1 25 8 2 3" xfId="2292"/>
    <cellStyle name="Estilo 1 25 9" xfId="2293"/>
    <cellStyle name="Estilo 1 26" xfId="2294"/>
    <cellStyle name="Estilo 1 26 10" xfId="2295"/>
    <cellStyle name="Estilo 1 26 11" xfId="2296"/>
    <cellStyle name="Estilo 1 26 12" xfId="2297"/>
    <cellStyle name="Estilo 1 26 13" xfId="2298"/>
    <cellStyle name="Estilo 1 26 2" xfId="2299"/>
    <cellStyle name="Estilo 1 26 3" xfId="2300"/>
    <cellStyle name="Estilo 1 26 4" xfId="2301"/>
    <cellStyle name="Estilo 1 26 5" xfId="2302"/>
    <cellStyle name="Estilo 1 26 6" xfId="2303"/>
    <cellStyle name="Estilo 1 26 7" xfId="2304"/>
    <cellStyle name="Estilo 1 26 8" xfId="2305"/>
    <cellStyle name="Estilo 1 26 8 2" xfId="2306"/>
    <cellStyle name="Estilo 1 26 8 2 2" xfId="2307"/>
    <cellStyle name="Estilo 1 26 8 2 3" xfId="2308"/>
    <cellStyle name="Estilo 1 26 9" xfId="2309"/>
    <cellStyle name="Estilo 1 27" xfId="2310"/>
    <cellStyle name="Estilo 1 27 10" xfId="2311"/>
    <cellStyle name="Estilo 1 27 11" xfId="2312"/>
    <cellStyle name="Estilo 1 27 12" xfId="2313"/>
    <cellStyle name="Estilo 1 27 13" xfId="2314"/>
    <cellStyle name="Estilo 1 27 2" xfId="2315"/>
    <cellStyle name="Estilo 1 27 3" xfId="2316"/>
    <cellStyle name="Estilo 1 27 4" xfId="2317"/>
    <cellStyle name="Estilo 1 27 5" xfId="2318"/>
    <cellStyle name="Estilo 1 27 6" xfId="2319"/>
    <cellStyle name="Estilo 1 27 7" xfId="2320"/>
    <cellStyle name="Estilo 1 27 8" xfId="2321"/>
    <cellStyle name="Estilo 1 27 8 2" xfId="2322"/>
    <cellStyle name="Estilo 1 27 8 2 2" xfId="2323"/>
    <cellStyle name="Estilo 1 27 8 2 3" xfId="2324"/>
    <cellStyle name="Estilo 1 27 9" xfId="2325"/>
    <cellStyle name="Estilo 1 28" xfId="2326"/>
    <cellStyle name="Estilo 1 28 10" xfId="2327"/>
    <cellStyle name="Estilo 1 28 11" xfId="2328"/>
    <cellStyle name="Estilo 1 28 12" xfId="2329"/>
    <cellStyle name="Estilo 1 28 13" xfId="2330"/>
    <cellStyle name="Estilo 1 28 2" xfId="2331"/>
    <cellStyle name="Estilo 1 28 3" xfId="2332"/>
    <cellStyle name="Estilo 1 28 4" xfId="2333"/>
    <cellStyle name="Estilo 1 28 5" xfId="2334"/>
    <cellStyle name="Estilo 1 28 6" xfId="2335"/>
    <cellStyle name="Estilo 1 28 7" xfId="2336"/>
    <cellStyle name="Estilo 1 28 8" xfId="2337"/>
    <cellStyle name="Estilo 1 28 8 2" xfId="2338"/>
    <cellStyle name="Estilo 1 28 8 2 2" xfId="2339"/>
    <cellStyle name="Estilo 1 28 8 2 3" xfId="2340"/>
    <cellStyle name="Estilo 1 28 9" xfId="2341"/>
    <cellStyle name="Estilo 1 29" xfId="2342"/>
    <cellStyle name="Estilo 1 29 10" xfId="2343"/>
    <cellStyle name="Estilo 1 29 11" xfId="2344"/>
    <cellStyle name="Estilo 1 29 12" xfId="2345"/>
    <cellStyle name="Estilo 1 29 13" xfId="2346"/>
    <cellStyle name="Estilo 1 29 2" xfId="2347"/>
    <cellStyle name="Estilo 1 29 3" xfId="2348"/>
    <cellStyle name="Estilo 1 29 4" xfId="2349"/>
    <cellStyle name="Estilo 1 29 5" xfId="2350"/>
    <cellStyle name="Estilo 1 29 6" xfId="2351"/>
    <cellStyle name="Estilo 1 29 7" xfId="2352"/>
    <cellStyle name="Estilo 1 29 8" xfId="2353"/>
    <cellStyle name="Estilo 1 29 8 2" xfId="2354"/>
    <cellStyle name="Estilo 1 29 8 2 2" xfId="2355"/>
    <cellStyle name="Estilo 1 29 8 2 3" xfId="2356"/>
    <cellStyle name="Estilo 1 29 9" xfId="2357"/>
    <cellStyle name="Estilo 1 3" xfId="2358"/>
    <cellStyle name="Estilo 1 3 2" xfId="2359"/>
    <cellStyle name="Estilo 1 3 2 2" xfId="2360"/>
    <cellStyle name="Estilo 1 3 2 3" xfId="2361"/>
    <cellStyle name="Estilo 1 3 2 4" xfId="2362"/>
    <cellStyle name="Estilo 1 3 2 5" xfId="2363"/>
    <cellStyle name="Estilo 1 3 2 6" xfId="2364"/>
    <cellStyle name="Estilo 1 3 2 7" xfId="2365"/>
    <cellStyle name="Estilo 1 3 2 8" xfId="2366"/>
    <cellStyle name="Estilo 1 3 3" xfId="2367"/>
    <cellStyle name="Estilo 1 3 4" xfId="2368"/>
    <cellStyle name="Estilo 1 3 5" xfId="2369"/>
    <cellStyle name="Estilo 1 3 6" xfId="2370"/>
    <cellStyle name="Estilo 1 30" xfId="2371"/>
    <cellStyle name="Estilo 1 30 10" xfId="2372"/>
    <cellStyle name="Estilo 1 30 11" xfId="2373"/>
    <cellStyle name="Estilo 1 30 12" xfId="2374"/>
    <cellStyle name="Estilo 1 30 13" xfId="2375"/>
    <cellStyle name="Estilo 1 30 2" xfId="2376"/>
    <cellStyle name="Estilo 1 30 3" xfId="2377"/>
    <cellStyle name="Estilo 1 30 4" xfId="2378"/>
    <cellStyle name="Estilo 1 30 5" xfId="2379"/>
    <cellStyle name="Estilo 1 30 6" xfId="2380"/>
    <cellStyle name="Estilo 1 30 7" xfId="2381"/>
    <cellStyle name="Estilo 1 30 8" xfId="2382"/>
    <cellStyle name="Estilo 1 30 8 2" xfId="2383"/>
    <cellStyle name="Estilo 1 30 8 2 2" xfId="2384"/>
    <cellStyle name="Estilo 1 30 8 2 3" xfId="2385"/>
    <cellStyle name="Estilo 1 30 9" xfId="2386"/>
    <cellStyle name="Estilo 1 31" xfId="2387"/>
    <cellStyle name="Estilo 1 31 10" xfId="2388"/>
    <cellStyle name="Estilo 1 31 11" xfId="2389"/>
    <cellStyle name="Estilo 1 31 12" xfId="2390"/>
    <cellStyle name="Estilo 1 31 13" xfId="2391"/>
    <cellStyle name="Estilo 1 31 2" xfId="2392"/>
    <cellStyle name="Estilo 1 31 3" xfId="2393"/>
    <cellStyle name="Estilo 1 31 4" xfId="2394"/>
    <cellStyle name="Estilo 1 31 5" xfId="2395"/>
    <cellStyle name="Estilo 1 31 6" xfId="2396"/>
    <cellStyle name="Estilo 1 31 7" xfId="2397"/>
    <cellStyle name="Estilo 1 31 8" xfId="2398"/>
    <cellStyle name="Estilo 1 31 8 2" xfId="2399"/>
    <cellStyle name="Estilo 1 31 8 2 2" xfId="2400"/>
    <cellStyle name="Estilo 1 31 8 2 3" xfId="2401"/>
    <cellStyle name="Estilo 1 31 9" xfId="2402"/>
    <cellStyle name="Estilo 1 32" xfId="2403"/>
    <cellStyle name="Estilo 1 32 10" xfId="2404"/>
    <cellStyle name="Estilo 1 32 11" xfId="2405"/>
    <cellStyle name="Estilo 1 32 12" xfId="2406"/>
    <cellStyle name="Estilo 1 32 13" xfId="2407"/>
    <cellStyle name="Estilo 1 32 2" xfId="2408"/>
    <cellStyle name="Estilo 1 32 3" xfId="2409"/>
    <cellStyle name="Estilo 1 32 4" xfId="2410"/>
    <cellStyle name="Estilo 1 32 5" xfId="2411"/>
    <cellStyle name="Estilo 1 32 6" xfId="2412"/>
    <cellStyle name="Estilo 1 32 7" xfId="2413"/>
    <cellStyle name="Estilo 1 32 8" xfId="2414"/>
    <cellStyle name="Estilo 1 32 8 2" xfId="2415"/>
    <cellStyle name="Estilo 1 32 8 2 2" xfId="2416"/>
    <cellStyle name="Estilo 1 32 8 2 3" xfId="2417"/>
    <cellStyle name="Estilo 1 32 9" xfId="2418"/>
    <cellStyle name="Estilo 1 33" xfId="2419"/>
    <cellStyle name="Estilo 1 33 2" xfId="2420"/>
    <cellStyle name="Estilo 1 33 2 2" xfId="2421"/>
    <cellStyle name="Estilo 1 33 2 2 2" xfId="2422"/>
    <cellStyle name="Estilo 1 33 2 2 2 2" xfId="2423"/>
    <cellStyle name="Estilo 1 33 2 2 2 2 2" xfId="2424"/>
    <cellStyle name="Estilo 1 33 2 2 3" xfId="2425"/>
    <cellStyle name="Estilo 1 33 2 2 4" xfId="2426"/>
    <cellStyle name="Estilo 1 33 2 3" xfId="2427"/>
    <cellStyle name="Estilo 1 33 2 3 2" xfId="2428"/>
    <cellStyle name="Estilo 1 33 2 3 2 2" xfId="2429"/>
    <cellStyle name="Estilo 1 33 2 4" xfId="2430"/>
    <cellStyle name="Estilo 1 33 3" xfId="2431"/>
    <cellStyle name="Estilo 1 33 4" xfId="2432"/>
    <cellStyle name="Estilo 1 33 4 2" xfId="2433"/>
    <cellStyle name="Estilo 1 33 4 2 2" xfId="2434"/>
    <cellStyle name="Estilo 1 33 5" xfId="2435"/>
    <cellStyle name="Estilo 1 33 6" xfId="2436"/>
    <cellStyle name="Estilo 1 33 7" xfId="2437"/>
    <cellStyle name="Estilo 1 33 8" xfId="2438"/>
    <cellStyle name="Estilo 1 34" xfId="2439"/>
    <cellStyle name="Estilo 1 34 2" xfId="2440"/>
    <cellStyle name="Estilo 1 34 2 2" xfId="2441"/>
    <cellStyle name="Estilo 1 34 2 2 2" xfId="2442"/>
    <cellStyle name="Estilo 1 34 2 2 2 2" xfId="2443"/>
    <cellStyle name="Estilo 1 34 2 2 2 2 2" xfId="2444"/>
    <cellStyle name="Estilo 1 34 2 2 3" xfId="2445"/>
    <cellStyle name="Estilo 1 34 2 2 4" xfId="2446"/>
    <cellStyle name="Estilo 1 34 2 3" xfId="2447"/>
    <cellStyle name="Estilo 1 34 2 3 2" xfId="2448"/>
    <cellStyle name="Estilo 1 34 2 3 2 2" xfId="2449"/>
    <cellStyle name="Estilo 1 34 2 4" xfId="2450"/>
    <cellStyle name="Estilo 1 34 3" xfId="2451"/>
    <cellStyle name="Estilo 1 34 4" xfId="2452"/>
    <cellStyle name="Estilo 1 34 4 2" xfId="2453"/>
    <cellStyle name="Estilo 1 34 4 2 2" xfId="2454"/>
    <cellStyle name="Estilo 1 34 5" xfId="2455"/>
    <cellStyle name="Estilo 1 34 6" xfId="2456"/>
    <cellStyle name="Estilo 1 34 7" xfId="2457"/>
    <cellStyle name="Estilo 1 34 8" xfId="2458"/>
    <cellStyle name="Estilo 1 35" xfId="2459"/>
    <cellStyle name="Estilo 1 35 2" xfId="2460"/>
    <cellStyle name="Estilo 1 35 2 2" xfId="2461"/>
    <cellStyle name="Estilo 1 35 2 2 2" xfId="2462"/>
    <cellStyle name="Estilo 1 35 2 2 2 2" xfId="2463"/>
    <cellStyle name="Estilo 1 35 2 2 2 2 2" xfId="2464"/>
    <cellStyle name="Estilo 1 35 2 2 3" xfId="2465"/>
    <cellStyle name="Estilo 1 35 2 2 4" xfId="2466"/>
    <cellStyle name="Estilo 1 35 2 3" xfId="2467"/>
    <cellStyle name="Estilo 1 35 2 3 2" xfId="2468"/>
    <cellStyle name="Estilo 1 35 2 3 2 2" xfId="2469"/>
    <cellStyle name="Estilo 1 35 2 4" xfId="2470"/>
    <cellStyle name="Estilo 1 35 3" xfId="2471"/>
    <cellStyle name="Estilo 1 35 4" xfId="2472"/>
    <cellStyle name="Estilo 1 35 4 2" xfId="2473"/>
    <cellStyle name="Estilo 1 35 4 2 2" xfId="2474"/>
    <cellStyle name="Estilo 1 35 5" xfId="2475"/>
    <cellStyle name="Estilo 1 35 6" xfId="2476"/>
    <cellStyle name="Estilo 1 35 7" xfId="2477"/>
    <cellStyle name="Estilo 1 35 8" xfId="2478"/>
    <cellStyle name="Estilo 1 36" xfId="2479"/>
    <cellStyle name="Estilo 1 36 2" xfId="2480"/>
    <cellStyle name="Estilo 1 36 2 2" xfId="2481"/>
    <cellStyle name="Estilo 1 36 2 2 2" xfId="2482"/>
    <cellStyle name="Estilo 1 36 2 2 2 2" xfId="2483"/>
    <cellStyle name="Estilo 1 36 2 2 2 2 2" xfId="2484"/>
    <cellStyle name="Estilo 1 36 2 2 3" xfId="2485"/>
    <cellStyle name="Estilo 1 36 2 2 4" xfId="2486"/>
    <cellStyle name="Estilo 1 36 2 3" xfId="2487"/>
    <cellStyle name="Estilo 1 36 2 3 2" xfId="2488"/>
    <cellStyle name="Estilo 1 36 2 3 2 2" xfId="2489"/>
    <cellStyle name="Estilo 1 36 2 4" xfId="2490"/>
    <cellStyle name="Estilo 1 36 3" xfId="2491"/>
    <cellStyle name="Estilo 1 36 4" xfId="2492"/>
    <cellStyle name="Estilo 1 36 4 2" xfId="2493"/>
    <cellStyle name="Estilo 1 36 4 2 2" xfId="2494"/>
    <cellStyle name="Estilo 1 36 5" xfId="2495"/>
    <cellStyle name="Estilo 1 36 6" xfId="2496"/>
    <cellStyle name="Estilo 1 36 7" xfId="2497"/>
    <cellStyle name="Estilo 1 36 8" xfId="2498"/>
    <cellStyle name="Estilo 1 37" xfId="2499"/>
    <cellStyle name="Estilo 1 37 2" xfId="2500"/>
    <cellStyle name="Estilo 1 37 2 2" xfId="2501"/>
    <cellStyle name="Estilo 1 37 2 2 2" xfId="2502"/>
    <cellStyle name="Estilo 1 37 2 2 2 2" xfId="2503"/>
    <cellStyle name="Estilo 1 37 2 2 2 2 2" xfId="2504"/>
    <cellStyle name="Estilo 1 37 2 2 3" xfId="2505"/>
    <cellStyle name="Estilo 1 37 2 2 4" xfId="2506"/>
    <cellStyle name="Estilo 1 37 2 3" xfId="2507"/>
    <cellStyle name="Estilo 1 37 2 3 2" xfId="2508"/>
    <cellStyle name="Estilo 1 37 2 3 2 2" xfId="2509"/>
    <cellStyle name="Estilo 1 37 2 4" xfId="2510"/>
    <cellStyle name="Estilo 1 37 3" xfId="2511"/>
    <cellStyle name="Estilo 1 37 4" xfId="2512"/>
    <cellStyle name="Estilo 1 37 4 2" xfId="2513"/>
    <cellStyle name="Estilo 1 37 4 2 2" xfId="2514"/>
    <cellStyle name="Estilo 1 37 5" xfId="2515"/>
    <cellStyle name="Estilo 1 37 6" xfId="2516"/>
    <cellStyle name="Estilo 1 37 7" xfId="2517"/>
    <cellStyle name="Estilo 1 37 8" xfId="2518"/>
    <cellStyle name="Estilo 1 38" xfId="2519"/>
    <cellStyle name="Estilo 1 39" xfId="2520"/>
    <cellStyle name="Estilo 1 4" xfId="2521"/>
    <cellStyle name="Estilo 1 4 10" xfId="2522"/>
    <cellStyle name="Estilo 1 4 11" xfId="2523"/>
    <cellStyle name="Estilo 1 4 12" xfId="2524"/>
    <cellStyle name="Estilo 1 4 13" xfId="2525"/>
    <cellStyle name="Estilo 1 4 14" xfId="2526"/>
    <cellStyle name="Estilo 1 4 15" xfId="2527"/>
    <cellStyle name="Estilo 1 4 16" xfId="2528"/>
    <cellStyle name="Estilo 1 4 17" xfId="2529"/>
    <cellStyle name="Estilo 1 4 18" xfId="2530"/>
    <cellStyle name="Estilo 1 4 19" xfId="2531"/>
    <cellStyle name="Estilo 1 4 2" xfId="2532"/>
    <cellStyle name="Estilo 1 4 2 2" xfId="2533"/>
    <cellStyle name="Estilo 1 4 2 3" xfId="2534"/>
    <cellStyle name="Estilo 1 4 2 4" xfId="2535"/>
    <cellStyle name="Estilo 1 4 2 5" xfId="2536"/>
    <cellStyle name="Estilo 1 4 20" xfId="2537"/>
    <cellStyle name="Estilo 1 4 21" xfId="2538"/>
    <cellStyle name="Estilo 1 4 22" xfId="2539"/>
    <cellStyle name="Estilo 1 4 22 2" xfId="2540"/>
    <cellStyle name="Estilo 1 4 22 2 2" xfId="2541"/>
    <cellStyle name="Estilo 1 4 22 2 2 2" xfId="2542"/>
    <cellStyle name="Estilo 1 4 22 2 2 2 2" xfId="2543"/>
    <cellStyle name="Estilo 1 4 22 2 2 2 2 2" xfId="2544"/>
    <cellStyle name="Estilo 1 4 22 2 2 3" xfId="2545"/>
    <cellStyle name="Estilo 1 4 22 2 2 4" xfId="2546"/>
    <cellStyle name="Estilo 1 4 22 2 3" xfId="2547"/>
    <cellStyle name="Estilo 1 4 22 2 3 2" xfId="2548"/>
    <cellStyle name="Estilo 1 4 22 2 3 2 2" xfId="2549"/>
    <cellStyle name="Estilo 1 4 22 2 4" xfId="2550"/>
    <cellStyle name="Estilo 1 4 22 3" xfId="2551"/>
    <cellStyle name="Estilo 1 4 22 4" xfId="2552"/>
    <cellStyle name="Estilo 1 4 22 4 2" xfId="2553"/>
    <cellStyle name="Estilo 1 4 22 4 2 2" xfId="2554"/>
    <cellStyle name="Estilo 1 4 22 5" xfId="2555"/>
    <cellStyle name="Estilo 1 4 22 6" xfId="2556"/>
    <cellStyle name="Estilo 1 4 22 7" xfId="2557"/>
    <cellStyle name="Estilo 1 4 22 8" xfId="2558"/>
    <cellStyle name="Estilo 1 4 23" xfId="2559"/>
    <cellStyle name="Estilo 1 4 23 2" xfId="2560"/>
    <cellStyle name="Estilo 1 4 23 2 2" xfId="2561"/>
    <cellStyle name="Estilo 1 4 23 2 2 2" xfId="2562"/>
    <cellStyle name="Estilo 1 4 23 2 2 2 2" xfId="2563"/>
    <cellStyle name="Estilo 1 4 23 2 2 2 2 2" xfId="2564"/>
    <cellStyle name="Estilo 1 4 23 2 2 3" xfId="2565"/>
    <cellStyle name="Estilo 1 4 23 2 2 4" xfId="2566"/>
    <cellStyle name="Estilo 1 4 23 2 3" xfId="2567"/>
    <cellStyle name="Estilo 1 4 23 2 3 2" xfId="2568"/>
    <cellStyle name="Estilo 1 4 23 2 3 2 2" xfId="2569"/>
    <cellStyle name="Estilo 1 4 23 2 4" xfId="2570"/>
    <cellStyle name="Estilo 1 4 23 3" xfId="2571"/>
    <cellStyle name="Estilo 1 4 23 4" xfId="2572"/>
    <cellStyle name="Estilo 1 4 23 4 2" xfId="2573"/>
    <cellStyle name="Estilo 1 4 23 4 2 2" xfId="2574"/>
    <cellStyle name="Estilo 1 4 23 5" xfId="2575"/>
    <cellStyle name="Estilo 1 4 23 6" xfId="2576"/>
    <cellStyle name="Estilo 1 4 23 7" xfId="2577"/>
    <cellStyle name="Estilo 1 4 23 8" xfId="2578"/>
    <cellStyle name="Estilo 1 4 24" xfId="2579"/>
    <cellStyle name="Estilo 1 4 24 2" xfId="2580"/>
    <cellStyle name="Estilo 1 4 24 2 2" xfId="2581"/>
    <cellStyle name="Estilo 1 4 24 2 2 2" xfId="2582"/>
    <cellStyle name="Estilo 1 4 24 2 2 2 2" xfId="2583"/>
    <cellStyle name="Estilo 1 4 24 2 2 2 2 2" xfId="2584"/>
    <cellStyle name="Estilo 1 4 24 2 2 3" xfId="2585"/>
    <cellStyle name="Estilo 1 4 24 2 2 4" xfId="2586"/>
    <cellStyle name="Estilo 1 4 24 2 3" xfId="2587"/>
    <cellStyle name="Estilo 1 4 24 2 3 2" xfId="2588"/>
    <cellStyle name="Estilo 1 4 24 2 3 2 2" xfId="2589"/>
    <cellStyle name="Estilo 1 4 24 2 4" xfId="2590"/>
    <cellStyle name="Estilo 1 4 24 3" xfId="2591"/>
    <cellStyle name="Estilo 1 4 24 4" xfId="2592"/>
    <cellStyle name="Estilo 1 4 24 4 2" xfId="2593"/>
    <cellStyle name="Estilo 1 4 24 4 2 2" xfId="2594"/>
    <cellStyle name="Estilo 1 4 24 5" xfId="2595"/>
    <cellStyle name="Estilo 1 4 24 6" xfId="2596"/>
    <cellStyle name="Estilo 1 4 24 7" xfId="2597"/>
    <cellStyle name="Estilo 1 4 24 8" xfId="2598"/>
    <cellStyle name="Estilo 1 4 25" xfId="2599"/>
    <cellStyle name="Estilo 1 4 25 2" xfId="2600"/>
    <cellStyle name="Estilo 1 4 25 2 2" xfId="2601"/>
    <cellStyle name="Estilo 1 4 25 2 2 2" xfId="2602"/>
    <cellStyle name="Estilo 1 4 25 2 2 2 2" xfId="2603"/>
    <cellStyle name="Estilo 1 4 25 2 2 2 2 2" xfId="2604"/>
    <cellStyle name="Estilo 1 4 25 2 2 3" xfId="2605"/>
    <cellStyle name="Estilo 1 4 25 2 2 4" xfId="2606"/>
    <cellStyle name="Estilo 1 4 25 2 3" xfId="2607"/>
    <cellStyle name="Estilo 1 4 25 2 3 2" xfId="2608"/>
    <cellStyle name="Estilo 1 4 25 2 3 2 2" xfId="2609"/>
    <cellStyle name="Estilo 1 4 25 2 4" xfId="2610"/>
    <cellStyle name="Estilo 1 4 25 3" xfId="2611"/>
    <cellStyle name="Estilo 1 4 25 4" xfId="2612"/>
    <cellStyle name="Estilo 1 4 25 4 2" xfId="2613"/>
    <cellStyle name="Estilo 1 4 25 4 2 2" xfId="2614"/>
    <cellStyle name="Estilo 1 4 25 5" xfId="2615"/>
    <cellStyle name="Estilo 1 4 25 6" xfId="2616"/>
    <cellStyle name="Estilo 1 4 25 7" xfId="2617"/>
    <cellStyle name="Estilo 1 4 25 8" xfId="2618"/>
    <cellStyle name="Estilo 1 4 26" xfId="2619"/>
    <cellStyle name="Estilo 1 4 27" xfId="2620"/>
    <cellStyle name="Estilo 1 4 28" xfId="2621"/>
    <cellStyle name="Estilo 1 4 29" xfId="2622"/>
    <cellStyle name="Estilo 1 4 3" xfId="2623"/>
    <cellStyle name="Estilo 1 4 30" xfId="2624"/>
    <cellStyle name="Estilo 1 4 31" xfId="2625"/>
    <cellStyle name="Estilo 1 4 32" xfId="2626"/>
    <cellStyle name="Estilo 1 4 33" xfId="2627"/>
    <cellStyle name="Estilo 1 4 4" xfId="2628"/>
    <cellStyle name="Estilo 1 4 5" xfId="2629"/>
    <cellStyle name="Estilo 1 4 6" xfId="2630"/>
    <cellStyle name="Estilo 1 4 7" xfId="2631"/>
    <cellStyle name="Estilo 1 4 8" xfId="2632"/>
    <cellStyle name="Estilo 1 4 9" xfId="2633"/>
    <cellStyle name="Estilo 1 40" xfId="2634"/>
    <cellStyle name="Estilo 1 41" xfId="2635"/>
    <cellStyle name="Estilo 1 42" xfId="2636"/>
    <cellStyle name="Estilo 1 43" xfId="2637"/>
    <cellStyle name="Estilo 1 44" xfId="2638"/>
    <cellStyle name="Estilo 1 45" xfId="2639"/>
    <cellStyle name="Estilo 1 46" xfId="2640"/>
    <cellStyle name="Estilo 1 47" xfId="2641"/>
    <cellStyle name="Estilo 1 48" xfId="2642"/>
    <cellStyle name="Estilo 1 49" xfId="2643"/>
    <cellStyle name="Estilo 1 5" xfId="2644"/>
    <cellStyle name="Estilo 1 5 10" xfId="2645"/>
    <cellStyle name="Estilo 1 5 11" xfId="2646"/>
    <cellStyle name="Estilo 1 5 12" xfId="2647"/>
    <cellStyle name="Estilo 1 5 13" xfId="2648"/>
    <cellStyle name="Estilo 1 5 14" xfId="2649"/>
    <cellStyle name="Estilo 1 5 15" xfId="2650"/>
    <cellStyle name="Estilo 1 5 16" xfId="2651"/>
    <cellStyle name="Estilo 1 5 17" xfId="2652"/>
    <cellStyle name="Estilo 1 5 18" xfId="2653"/>
    <cellStyle name="Estilo 1 5 19" xfId="2654"/>
    <cellStyle name="Estilo 1 5 2" xfId="2655"/>
    <cellStyle name="Estilo 1 5 20" xfId="2656"/>
    <cellStyle name="Estilo 1 5 21" xfId="2657"/>
    <cellStyle name="Estilo 1 5 22" xfId="2658"/>
    <cellStyle name="Estilo 1 5 23" xfId="2659"/>
    <cellStyle name="Estilo 1 5 24" xfId="2660"/>
    <cellStyle name="Estilo 1 5 3" xfId="2661"/>
    <cellStyle name="Estilo 1 5 4" xfId="2662"/>
    <cellStyle name="Estilo 1 5 5" xfId="2663"/>
    <cellStyle name="Estilo 1 5 6" xfId="2664"/>
    <cellStyle name="Estilo 1 5 7" xfId="2665"/>
    <cellStyle name="Estilo 1 5 8" xfId="2666"/>
    <cellStyle name="Estilo 1 5 9" xfId="2667"/>
    <cellStyle name="Estilo 1 50" xfId="2668"/>
    <cellStyle name="Estilo 1 51" xfId="2669"/>
    <cellStyle name="Estilo 1 52" xfId="2670"/>
    <cellStyle name="Estilo 1 53" xfId="2671"/>
    <cellStyle name="Estilo 1 54" xfId="2672"/>
    <cellStyle name="Estilo 1 55" xfId="2673"/>
    <cellStyle name="Estilo 1 6" xfId="2674"/>
    <cellStyle name="Estilo 1 6 10" xfId="2675"/>
    <cellStyle name="Estilo 1 6 11" xfId="2676"/>
    <cellStyle name="Estilo 1 6 12" xfId="2677"/>
    <cellStyle name="Estilo 1 6 13" xfId="2678"/>
    <cellStyle name="Estilo 1 6 14" xfId="2679"/>
    <cellStyle name="Estilo 1 6 15" xfId="2680"/>
    <cellStyle name="Estilo 1 6 16" xfId="2681"/>
    <cellStyle name="Estilo 1 6 17" xfId="2682"/>
    <cellStyle name="Estilo 1 6 18" xfId="2683"/>
    <cellStyle name="Estilo 1 6 19" xfId="2684"/>
    <cellStyle name="Estilo 1 6 2" xfId="2685"/>
    <cellStyle name="Estilo 1 6 20" xfId="2686"/>
    <cellStyle name="Estilo 1 6 21" xfId="2687"/>
    <cellStyle name="Estilo 1 6 22" xfId="2688"/>
    <cellStyle name="Estilo 1 6 23" xfId="2689"/>
    <cellStyle name="Estilo 1 6 24" xfId="2690"/>
    <cellStyle name="Estilo 1 6 3" xfId="2691"/>
    <cellStyle name="Estilo 1 6 4" xfId="2692"/>
    <cellStyle name="Estilo 1 6 5" xfId="2693"/>
    <cellStyle name="Estilo 1 6 6" xfId="2694"/>
    <cellStyle name="Estilo 1 6 7" xfId="2695"/>
    <cellStyle name="Estilo 1 6 8" xfId="2696"/>
    <cellStyle name="Estilo 1 6 9" xfId="2697"/>
    <cellStyle name="Estilo 1 7" xfId="2698"/>
    <cellStyle name="Estilo 1 7 10" xfId="2699"/>
    <cellStyle name="Estilo 1 7 11" xfId="2700"/>
    <cellStyle name="Estilo 1 7 12" xfId="2701"/>
    <cellStyle name="Estilo 1 7 13" xfId="2702"/>
    <cellStyle name="Estilo 1 7 14" xfId="2703"/>
    <cellStyle name="Estilo 1 7 15" xfId="2704"/>
    <cellStyle name="Estilo 1 7 16" xfId="2705"/>
    <cellStyle name="Estilo 1 7 17" xfId="2706"/>
    <cellStyle name="Estilo 1 7 18" xfId="2707"/>
    <cellStyle name="Estilo 1 7 19" xfId="2708"/>
    <cellStyle name="Estilo 1 7 2" xfId="2709"/>
    <cellStyle name="Estilo 1 7 20" xfId="2710"/>
    <cellStyle name="Estilo 1 7 21" xfId="2711"/>
    <cellStyle name="Estilo 1 7 22" xfId="2712"/>
    <cellStyle name="Estilo 1 7 23" xfId="2713"/>
    <cellStyle name="Estilo 1 7 24" xfId="2714"/>
    <cellStyle name="Estilo 1 7 3" xfId="2715"/>
    <cellStyle name="Estilo 1 7 4" xfId="2716"/>
    <cellStyle name="Estilo 1 7 5" xfId="2717"/>
    <cellStyle name="Estilo 1 7 6" xfId="2718"/>
    <cellStyle name="Estilo 1 7 7" xfId="2719"/>
    <cellStyle name="Estilo 1 7 8" xfId="2720"/>
    <cellStyle name="Estilo 1 7 9" xfId="2721"/>
    <cellStyle name="Estilo 1 8" xfId="2722"/>
    <cellStyle name="Estilo 1 8 10" xfId="2723"/>
    <cellStyle name="Estilo 1 8 11" xfId="2724"/>
    <cellStyle name="Estilo 1 8 12" xfId="2725"/>
    <cellStyle name="Estilo 1 8 13" xfId="2726"/>
    <cellStyle name="Estilo 1 8 14" xfId="2727"/>
    <cellStyle name="Estilo 1 8 15" xfId="2728"/>
    <cellStyle name="Estilo 1 8 16" xfId="2729"/>
    <cellStyle name="Estilo 1 8 17" xfId="2730"/>
    <cellStyle name="Estilo 1 8 18" xfId="2731"/>
    <cellStyle name="Estilo 1 8 19" xfId="2732"/>
    <cellStyle name="Estilo 1 8 2" xfId="2733"/>
    <cellStyle name="Estilo 1 8 20" xfId="2734"/>
    <cellStyle name="Estilo 1 8 21" xfId="2735"/>
    <cellStyle name="Estilo 1 8 22" xfId="2736"/>
    <cellStyle name="Estilo 1 8 23" xfId="2737"/>
    <cellStyle name="Estilo 1 8 24" xfId="2738"/>
    <cellStyle name="Estilo 1 8 3" xfId="2739"/>
    <cellStyle name="Estilo 1 8 4" xfId="2740"/>
    <cellStyle name="Estilo 1 8 5" xfId="2741"/>
    <cellStyle name="Estilo 1 8 6" xfId="2742"/>
    <cellStyle name="Estilo 1 8 7" xfId="2743"/>
    <cellStyle name="Estilo 1 8 8" xfId="2744"/>
    <cellStyle name="Estilo 1 8 9" xfId="2745"/>
    <cellStyle name="Estilo 1 9" xfId="2746"/>
    <cellStyle name="Estilo 1 9 10" xfId="2747"/>
    <cellStyle name="Estilo 1 9 11" xfId="2748"/>
    <cellStyle name="Estilo 1 9 12" xfId="2749"/>
    <cellStyle name="Estilo 1 9 13" xfId="2750"/>
    <cellStyle name="Estilo 1 9 14" xfId="2751"/>
    <cellStyle name="Estilo 1 9 15" xfId="2752"/>
    <cellStyle name="Estilo 1 9 16" xfId="2753"/>
    <cellStyle name="Estilo 1 9 17" xfId="2754"/>
    <cellStyle name="Estilo 1 9 18" xfId="2755"/>
    <cellStyle name="Estilo 1 9 19" xfId="2756"/>
    <cellStyle name="Estilo 1 9 2" xfId="2757"/>
    <cellStyle name="Estilo 1 9 20" xfId="2758"/>
    <cellStyle name="Estilo 1 9 21" xfId="2759"/>
    <cellStyle name="Estilo 1 9 22" xfId="2760"/>
    <cellStyle name="Estilo 1 9 23" xfId="2761"/>
    <cellStyle name="Estilo 1 9 24" xfId="2762"/>
    <cellStyle name="Estilo 1 9 3" xfId="2763"/>
    <cellStyle name="Estilo 1 9 4" xfId="2764"/>
    <cellStyle name="Estilo 1 9 5" xfId="2765"/>
    <cellStyle name="Estilo 1 9 6" xfId="2766"/>
    <cellStyle name="Estilo 1 9 7" xfId="2767"/>
    <cellStyle name="Estilo 1 9 8" xfId="2768"/>
    <cellStyle name="Estilo 1 9 9" xfId="2769"/>
    <cellStyle name="Estilo 1_Gráficos" xfId="2770"/>
    <cellStyle name="Euro" xfId="2771"/>
    <cellStyle name="Euro 10" xfId="2772"/>
    <cellStyle name="Euro 10 2" xfId="2773"/>
    <cellStyle name="Euro 11" xfId="2774"/>
    <cellStyle name="Euro 11 10" xfId="2775"/>
    <cellStyle name="Euro 11 11" xfId="2776"/>
    <cellStyle name="Euro 11 12" xfId="2777"/>
    <cellStyle name="Euro 11 12 2" xfId="2778"/>
    <cellStyle name="Euro 11 12 2 2" xfId="2779"/>
    <cellStyle name="Euro 11 12 2 3" xfId="2780"/>
    <cellStyle name="Euro 11 13" xfId="2781"/>
    <cellStyle name="Euro 11 14" xfId="2782"/>
    <cellStyle name="Euro 11 15" xfId="2783"/>
    <cellStyle name="Euro 11 16" xfId="2784"/>
    <cellStyle name="Euro 11 17" xfId="2785"/>
    <cellStyle name="Euro 11 2" xfId="2786"/>
    <cellStyle name="Euro 11 3" xfId="2787"/>
    <cellStyle name="Euro 11 4" xfId="2788"/>
    <cellStyle name="Euro 11 5" xfId="2789"/>
    <cellStyle name="Euro 11 6" xfId="2790"/>
    <cellStyle name="Euro 11 7" xfId="2791"/>
    <cellStyle name="Euro 11 8" xfId="2792"/>
    <cellStyle name="Euro 11 9" xfId="2793"/>
    <cellStyle name="Euro 12" xfId="2794"/>
    <cellStyle name="Euro 12 10" xfId="2795"/>
    <cellStyle name="Euro 12 11" xfId="2796"/>
    <cellStyle name="Euro 12 12" xfId="2797"/>
    <cellStyle name="Euro 12 12 2" xfId="2798"/>
    <cellStyle name="Euro 12 12 2 2" xfId="2799"/>
    <cellStyle name="Euro 12 12 2 3" xfId="2800"/>
    <cellStyle name="Euro 12 13" xfId="2801"/>
    <cellStyle name="Euro 12 14" xfId="2802"/>
    <cellStyle name="Euro 12 15" xfId="2803"/>
    <cellStyle name="Euro 12 16" xfId="2804"/>
    <cellStyle name="Euro 12 17" xfId="2805"/>
    <cellStyle name="Euro 12 2" xfId="2806"/>
    <cellStyle name="Euro 12 3" xfId="2807"/>
    <cellStyle name="Euro 12 4" xfId="2808"/>
    <cellStyle name="Euro 12 5" xfId="2809"/>
    <cellStyle name="Euro 12 6" xfId="2810"/>
    <cellStyle name="Euro 12 7" xfId="2811"/>
    <cellStyle name="Euro 12 8" xfId="2812"/>
    <cellStyle name="Euro 12 9" xfId="2813"/>
    <cellStyle name="Euro 13" xfId="2814"/>
    <cellStyle name="Euro 13 10" xfId="2815"/>
    <cellStyle name="Euro 13 11" xfId="2816"/>
    <cellStyle name="Euro 13 12" xfId="2817"/>
    <cellStyle name="Euro 13 12 2" xfId="2818"/>
    <cellStyle name="Euro 13 12 2 2" xfId="2819"/>
    <cellStyle name="Euro 13 12 2 3" xfId="2820"/>
    <cellStyle name="Euro 13 13" xfId="2821"/>
    <cellStyle name="Euro 13 14" xfId="2822"/>
    <cellStyle name="Euro 13 15" xfId="2823"/>
    <cellStyle name="Euro 13 16" xfId="2824"/>
    <cellStyle name="Euro 13 17" xfId="2825"/>
    <cellStyle name="Euro 13 2" xfId="2826"/>
    <cellStyle name="Euro 13 3" xfId="2827"/>
    <cellStyle name="Euro 13 4" xfId="2828"/>
    <cellStyle name="Euro 13 5" xfId="2829"/>
    <cellStyle name="Euro 13 6" xfId="2830"/>
    <cellStyle name="Euro 13 7" xfId="2831"/>
    <cellStyle name="Euro 13 8" xfId="2832"/>
    <cellStyle name="Euro 13 9" xfId="2833"/>
    <cellStyle name="Euro 14" xfId="2834"/>
    <cellStyle name="Euro 14 10" xfId="2835"/>
    <cellStyle name="Euro 14 11" xfId="2836"/>
    <cellStyle name="Euro 14 12" xfId="2837"/>
    <cellStyle name="Euro 14 12 2" xfId="2838"/>
    <cellStyle name="Euro 14 12 2 2" xfId="2839"/>
    <cellStyle name="Euro 14 12 2 3" xfId="2840"/>
    <cellStyle name="Euro 14 13" xfId="2841"/>
    <cellStyle name="Euro 14 14" xfId="2842"/>
    <cellStyle name="Euro 14 15" xfId="2843"/>
    <cellStyle name="Euro 14 16" xfId="2844"/>
    <cellStyle name="Euro 14 17" xfId="2845"/>
    <cellStyle name="Euro 14 2" xfId="2846"/>
    <cellStyle name="Euro 14 3" xfId="2847"/>
    <cellStyle name="Euro 14 4" xfId="2848"/>
    <cellStyle name="Euro 14 5" xfId="2849"/>
    <cellStyle name="Euro 14 6" xfId="2850"/>
    <cellStyle name="Euro 14 7" xfId="2851"/>
    <cellStyle name="Euro 14 8" xfId="2852"/>
    <cellStyle name="Euro 14 9" xfId="2853"/>
    <cellStyle name="Euro 15" xfId="2854"/>
    <cellStyle name="Euro 15 10" xfId="2855"/>
    <cellStyle name="Euro 15 11" xfId="2856"/>
    <cellStyle name="Euro 15 12" xfId="2857"/>
    <cellStyle name="Euro 15 12 2" xfId="2858"/>
    <cellStyle name="Euro 15 12 2 2" xfId="2859"/>
    <cellStyle name="Euro 15 12 2 3" xfId="2860"/>
    <cellStyle name="Euro 15 13" xfId="2861"/>
    <cellStyle name="Euro 15 14" xfId="2862"/>
    <cellStyle name="Euro 15 15" xfId="2863"/>
    <cellStyle name="Euro 15 16" xfId="2864"/>
    <cellStyle name="Euro 15 17" xfId="2865"/>
    <cellStyle name="Euro 15 2" xfId="2866"/>
    <cellStyle name="Euro 15 3" xfId="2867"/>
    <cellStyle name="Euro 15 4" xfId="2868"/>
    <cellStyle name="Euro 15 5" xfId="2869"/>
    <cellStyle name="Euro 15 6" xfId="2870"/>
    <cellStyle name="Euro 15 7" xfId="2871"/>
    <cellStyle name="Euro 15 8" xfId="2872"/>
    <cellStyle name="Euro 15 9" xfId="2873"/>
    <cellStyle name="Euro 16" xfId="2874"/>
    <cellStyle name="Euro 16 10" xfId="2875"/>
    <cellStyle name="Euro 16 11" xfId="2876"/>
    <cellStyle name="Euro 16 12" xfId="2877"/>
    <cellStyle name="Euro 16 12 2" xfId="2878"/>
    <cellStyle name="Euro 16 12 2 2" xfId="2879"/>
    <cellStyle name="Euro 16 12 2 3" xfId="2880"/>
    <cellStyle name="Euro 16 13" xfId="2881"/>
    <cellStyle name="Euro 16 14" xfId="2882"/>
    <cellStyle name="Euro 16 15" xfId="2883"/>
    <cellStyle name="Euro 16 16" xfId="2884"/>
    <cellStyle name="Euro 16 17" xfId="2885"/>
    <cellStyle name="Euro 16 2" xfId="2886"/>
    <cellStyle name="Euro 16 3" xfId="2887"/>
    <cellStyle name="Euro 16 4" xfId="2888"/>
    <cellStyle name="Euro 16 5" xfId="2889"/>
    <cellStyle name="Euro 16 6" xfId="2890"/>
    <cellStyle name="Euro 16 7" xfId="2891"/>
    <cellStyle name="Euro 16 8" xfId="2892"/>
    <cellStyle name="Euro 16 9" xfId="2893"/>
    <cellStyle name="Euro 17" xfId="2894"/>
    <cellStyle name="Euro 17 10" xfId="2895"/>
    <cellStyle name="Euro 17 11" xfId="2896"/>
    <cellStyle name="Euro 17 12" xfId="2897"/>
    <cellStyle name="Euro 17 12 2" xfId="2898"/>
    <cellStyle name="Euro 17 12 2 2" xfId="2899"/>
    <cellStyle name="Euro 17 12 2 3" xfId="2900"/>
    <cellStyle name="Euro 17 13" xfId="2901"/>
    <cellStyle name="Euro 17 14" xfId="2902"/>
    <cellStyle name="Euro 17 15" xfId="2903"/>
    <cellStyle name="Euro 17 16" xfId="2904"/>
    <cellStyle name="Euro 17 17" xfId="2905"/>
    <cellStyle name="Euro 17 2" xfId="2906"/>
    <cellStyle name="Euro 17 3" xfId="2907"/>
    <cellStyle name="Euro 17 4" xfId="2908"/>
    <cellStyle name="Euro 17 5" xfId="2909"/>
    <cellStyle name="Euro 17 6" xfId="2910"/>
    <cellStyle name="Euro 17 7" xfId="2911"/>
    <cellStyle name="Euro 17 8" xfId="2912"/>
    <cellStyle name="Euro 17 9" xfId="2913"/>
    <cellStyle name="Euro 18" xfId="2914"/>
    <cellStyle name="Euro 18 10" xfId="2915"/>
    <cellStyle name="Euro 18 11" xfId="2916"/>
    <cellStyle name="Euro 18 12" xfId="2917"/>
    <cellStyle name="Euro 18 12 2" xfId="2918"/>
    <cellStyle name="Euro 18 12 2 2" xfId="2919"/>
    <cellStyle name="Euro 18 12 2 3" xfId="2920"/>
    <cellStyle name="Euro 18 13" xfId="2921"/>
    <cellStyle name="Euro 18 14" xfId="2922"/>
    <cellStyle name="Euro 18 15" xfId="2923"/>
    <cellStyle name="Euro 18 16" xfId="2924"/>
    <cellStyle name="Euro 18 17" xfId="2925"/>
    <cellStyle name="Euro 18 2" xfId="2926"/>
    <cellStyle name="Euro 18 3" xfId="2927"/>
    <cellStyle name="Euro 18 4" xfId="2928"/>
    <cellStyle name="Euro 18 5" xfId="2929"/>
    <cellStyle name="Euro 18 6" xfId="2930"/>
    <cellStyle name="Euro 18 7" xfId="2931"/>
    <cellStyle name="Euro 18 8" xfId="2932"/>
    <cellStyle name="Euro 18 9" xfId="2933"/>
    <cellStyle name="Euro 19" xfId="2934"/>
    <cellStyle name="Euro 19 10" xfId="2935"/>
    <cellStyle name="Euro 19 11" xfId="2936"/>
    <cellStyle name="Euro 19 12" xfId="2937"/>
    <cellStyle name="Euro 19 12 2" xfId="2938"/>
    <cellStyle name="Euro 19 12 2 2" xfId="2939"/>
    <cellStyle name="Euro 19 12 2 3" xfId="2940"/>
    <cellStyle name="Euro 19 13" xfId="2941"/>
    <cellStyle name="Euro 19 14" xfId="2942"/>
    <cellStyle name="Euro 19 15" xfId="2943"/>
    <cellStyle name="Euro 19 16" xfId="2944"/>
    <cellStyle name="Euro 19 17" xfId="2945"/>
    <cellStyle name="Euro 19 2" xfId="2946"/>
    <cellStyle name="Euro 19 3" xfId="2947"/>
    <cellStyle name="Euro 19 4" xfId="2948"/>
    <cellStyle name="Euro 19 5" xfId="2949"/>
    <cellStyle name="Euro 19 6" xfId="2950"/>
    <cellStyle name="Euro 19 7" xfId="2951"/>
    <cellStyle name="Euro 19 8" xfId="2952"/>
    <cellStyle name="Euro 19 9" xfId="2953"/>
    <cellStyle name="Euro 2" xfId="2954"/>
    <cellStyle name="Euro 2 10" xfId="2955"/>
    <cellStyle name="Euro 2 10 10" xfId="2956"/>
    <cellStyle name="Euro 2 10 11" xfId="2957"/>
    <cellStyle name="Euro 2 10 12" xfId="2958"/>
    <cellStyle name="Euro 2 10 12 2" xfId="2959"/>
    <cellStyle name="Euro 2 10 12 2 2" xfId="2960"/>
    <cellStyle name="Euro 2 10 12 2 3" xfId="2961"/>
    <cellStyle name="Euro 2 10 13" xfId="2962"/>
    <cellStyle name="Euro 2 10 14" xfId="2963"/>
    <cellStyle name="Euro 2 10 15" xfId="2964"/>
    <cellStyle name="Euro 2 10 16" xfId="2965"/>
    <cellStyle name="Euro 2 10 17" xfId="2966"/>
    <cellStyle name="Euro 2 10 2" xfId="2967"/>
    <cellStyle name="Euro 2 10 3" xfId="2968"/>
    <cellStyle name="Euro 2 10 4" xfId="2969"/>
    <cellStyle name="Euro 2 10 5" xfId="2970"/>
    <cellStyle name="Euro 2 10 6" xfId="2971"/>
    <cellStyle name="Euro 2 10 7" xfId="2972"/>
    <cellStyle name="Euro 2 10 8" xfId="2973"/>
    <cellStyle name="Euro 2 10 9" xfId="2974"/>
    <cellStyle name="Euro 2 11" xfId="2975"/>
    <cellStyle name="Euro 2 11 10" xfId="2976"/>
    <cellStyle name="Euro 2 11 11" xfId="2977"/>
    <cellStyle name="Euro 2 11 12" xfId="2978"/>
    <cellStyle name="Euro 2 11 12 2" xfId="2979"/>
    <cellStyle name="Euro 2 11 12 2 2" xfId="2980"/>
    <cellStyle name="Euro 2 11 12 2 3" xfId="2981"/>
    <cellStyle name="Euro 2 11 13" xfId="2982"/>
    <cellStyle name="Euro 2 11 14" xfId="2983"/>
    <cellStyle name="Euro 2 11 15" xfId="2984"/>
    <cellStyle name="Euro 2 11 16" xfId="2985"/>
    <cellStyle name="Euro 2 11 17" xfId="2986"/>
    <cellStyle name="Euro 2 11 2" xfId="2987"/>
    <cellStyle name="Euro 2 11 3" xfId="2988"/>
    <cellStyle name="Euro 2 11 4" xfId="2989"/>
    <cellStyle name="Euro 2 11 5" xfId="2990"/>
    <cellStyle name="Euro 2 11 6" xfId="2991"/>
    <cellStyle name="Euro 2 11 7" xfId="2992"/>
    <cellStyle name="Euro 2 11 8" xfId="2993"/>
    <cellStyle name="Euro 2 11 9" xfId="2994"/>
    <cellStyle name="Euro 2 12" xfId="2995"/>
    <cellStyle name="Euro 2 13" xfId="2996"/>
    <cellStyle name="Euro 2 14" xfId="2997"/>
    <cellStyle name="Euro 2 15" xfId="2998"/>
    <cellStyle name="Euro 2 16" xfId="2999"/>
    <cellStyle name="Euro 2 17" xfId="3000"/>
    <cellStyle name="Euro 2 18" xfId="3001"/>
    <cellStyle name="Euro 2 19" xfId="3002"/>
    <cellStyle name="Euro 2 2" xfId="3003"/>
    <cellStyle name="Euro 2 2 10" xfId="3004"/>
    <cellStyle name="Euro 2 2 2" xfId="3005"/>
    <cellStyle name="Euro 2 2 2 2" xfId="3006"/>
    <cellStyle name="Euro 2 2 2 2 2" xfId="3007"/>
    <cellStyle name="Euro 2 2 2 2 3" xfId="3008"/>
    <cellStyle name="Euro 2 2 3" xfId="3009"/>
    <cellStyle name="Euro 2 2 4" xfId="3010"/>
    <cellStyle name="Euro 2 2 5" xfId="3011"/>
    <cellStyle name="Euro 2 2 6" xfId="3012"/>
    <cellStyle name="Euro 2 2 7" xfId="3013"/>
    <cellStyle name="Euro 2 2 8" xfId="3014"/>
    <cellStyle name="Euro 2 2 9" xfId="3015"/>
    <cellStyle name="Euro 2 20" xfId="3016"/>
    <cellStyle name="Euro 2 21" xfId="3017"/>
    <cellStyle name="Euro 2 22" xfId="3018"/>
    <cellStyle name="Euro 2 23" xfId="3019"/>
    <cellStyle name="Euro 2 24" xfId="3020"/>
    <cellStyle name="Euro 2 25" xfId="3021"/>
    <cellStyle name="Euro 2 26" xfId="3022"/>
    <cellStyle name="Euro 2 27" xfId="3023"/>
    <cellStyle name="Euro 2 28" xfId="3024"/>
    <cellStyle name="Euro 2 29" xfId="3025"/>
    <cellStyle name="Euro 2 3" xfId="3026"/>
    <cellStyle name="Euro 2 3 10" xfId="3027"/>
    <cellStyle name="Euro 2 3 11" xfId="3028"/>
    <cellStyle name="Euro 2 3 12" xfId="3029"/>
    <cellStyle name="Euro 2 3 13" xfId="3030"/>
    <cellStyle name="Euro 2 3 14" xfId="3031"/>
    <cellStyle name="Euro 2 3 15" xfId="3032"/>
    <cellStyle name="Euro 2 3 16" xfId="3033"/>
    <cellStyle name="Euro 2 3 17" xfId="3034"/>
    <cellStyle name="Euro 2 3 18" xfId="3035"/>
    <cellStyle name="Euro 2 3 19" xfId="3036"/>
    <cellStyle name="Euro 2 3 2" xfId="3037"/>
    <cellStyle name="Euro 2 3 20" xfId="3038"/>
    <cellStyle name="Euro 2 3 21" xfId="3039"/>
    <cellStyle name="Euro 2 3 22" xfId="3040"/>
    <cellStyle name="Euro 2 3 23" xfId="3041"/>
    <cellStyle name="Euro 2 3 24" xfId="3042"/>
    <cellStyle name="Euro 2 3 25" xfId="3043"/>
    <cellStyle name="Euro 2 3 26" xfId="3044"/>
    <cellStyle name="Euro 2 3 27" xfId="3045"/>
    <cellStyle name="Euro 2 3 28" xfId="3046"/>
    <cellStyle name="Euro 2 3 29" xfId="3047"/>
    <cellStyle name="Euro 2 3 3" xfId="3048"/>
    <cellStyle name="Euro 2 3 30" xfId="3049"/>
    <cellStyle name="Euro 2 3 31" xfId="3050"/>
    <cellStyle name="Euro 2 3 32" xfId="3051"/>
    <cellStyle name="Euro 2 3 33" xfId="3052"/>
    <cellStyle name="Euro 2 3 4" xfId="3053"/>
    <cellStyle name="Euro 2 3 5" xfId="3054"/>
    <cellStyle name="Euro 2 3 6" xfId="3055"/>
    <cellStyle name="Euro 2 3 7" xfId="3056"/>
    <cellStyle name="Euro 2 3 8" xfId="3057"/>
    <cellStyle name="Euro 2 3 9" xfId="3058"/>
    <cellStyle name="Euro 2 30" xfId="3059"/>
    <cellStyle name="Euro 2 31" xfId="3060"/>
    <cellStyle name="Euro 2 32" xfId="3061"/>
    <cellStyle name="Euro 2 33" xfId="3062"/>
    <cellStyle name="Euro 2 34" xfId="3063"/>
    <cellStyle name="Euro 2 35" xfId="3064"/>
    <cellStyle name="Euro 2 36" xfId="3065"/>
    <cellStyle name="Euro 2 37" xfId="3066"/>
    <cellStyle name="Euro 2 38" xfId="3067"/>
    <cellStyle name="Euro 2 39" xfId="3068"/>
    <cellStyle name="Euro 2 4" xfId="3069"/>
    <cellStyle name="Euro 2 4 10" xfId="3070"/>
    <cellStyle name="Euro 2 4 11" xfId="3071"/>
    <cellStyle name="Euro 2 4 12" xfId="3072"/>
    <cellStyle name="Euro 2 4 13" xfId="3073"/>
    <cellStyle name="Euro 2 4 14" xfId="3074"/>
    <cellStyle name="Euro 2 4 15" xfId="3075"/>
    <cellStyle name="Euro 2 4 16" xfId="3076"/>
    <cellStyle name="Euro 2 4 17" xfId="3077"/>
    <cellStyle name="Euro 2 4 18" xfId="3078"/>
    <cellStyle name="Euro 2 4 19" xfId="3079"/>
    <cellStyle name="Euro 2 4 2" xfId="3080"/>
    <cellStyle name="Euro 2 4 20" xfId="3081"/>
    <cellStyle name="Euro 2 4 21" xfId="3082"/>
    <cellStyle name="Euro 2 4 22" xfId="3083"/>
    <cellStyle name="Euro 2 4 23" xfId="3084"/>
    <cellStyle name="Euro 2 4 24" xfId="3085"/>
    <cellStyle name="Euro 2 4 3" xfId="3086"/>
    <cellStyle name="Euro 2 4 4" xfId="3087"/>
    <cellStyle name="Euro 2 4 5" xfId="3088"/>
    <cellStyle name="Euro 2 4 6" xfId="3089"/>
    <cellStyle name="Euro 2 4 7" xfId="3090"/>
    <cellStyle name="Euro 2 4 8" xfId="3091"/>
    <cellStyle name="Euro 2 4 9" xfId="3092"/>
    <cellStyle name="Euro 2 40" xfId="3093"/>
    <cellStyle name="Euro 2 41" xfId="3094"/>
    <cellStyle name="Euro 2 42" xfId="3095"/>
    <cellStyle name="Euro 2 43" xfId="3096"/>
    <cellStyle name="Euro 2 44" xfId="3097"/>
    <cellStyle name="Euro 2 45" xfId="3098"/>
    <cellStyle name="Euro 2 46" xfId="3099"/>
    <cellStyle name="Euro 2 47" xfId="3100"/>
    <cellStyle name="Euro 2 5" xfId="3101"/>
    <cellStyle name="Euro 2 5 10" xfId="3102"/>
    <cellStyle name="Euro 2 5 11" xfId="3103"/>
    <cellStyle name="Euro 2 5 12" xfId="3104"/>
    <cellStyle name="Euro 2 5 13" xfId="3105"/>
    <cellStyle name="Euro 2 5 14" xfId="3106"/>
    <cellStyle name="Euro 2 5 15" xfId="3107"/>
    <cellStyle name="Euro 2 5 16" xfId="3108"/>
    <cellStyle name="Euro 2 5 17" xfId="3109"/>
    <cellStyle name="Euro 2 5 18" xfId="3110"/>
    <cellStyle name="Euro 2 5 19" xfId="3111"/>
    <cellStyle name="Euro 2 5 2" xfId="3112"/>
    <cellStyle name="Euro 2 5 20" xfId="3113"/>
    <cellStyle name="Euro 2 5 21" xfId="3114"/>
    <cellStyle name="Euro 2 5 22" xfId="3115"/>
    <cellStyle name="Euro 2 5 23" xfId="3116"/>
    <cellStyle name="Euro 2 5 24" xfId="3117"/>
    <cellStyle name="Euro 2 5 3" xfId="3118"/>
    <cellStyle name="Euro 2 5 4" xfId="3119"/>
    <cellStyle name="Euro 2 5 5" xfId="3120"/>
    <cellStyle name="Euro 2 5 6" xfId="3121"/>
    <cellStyle name="Euro 2 5 7" xfId="3122"/>
    <cellStyle name="Euro 2 5 8" xfId="3123"/>
    <cellStyle name="Euro 2 5 9" xfId="3124"/>
    <cellStyle name="Euro 2 6" xfId="3125"/>
    <cellStyle name="Euro 2 6 10" xfId="3126"/>
    <cellStyle name="Euro 2 6 11" xfId="3127"/>
    <cellStyle name="Euro 2 6 12" xfId="3128"/>
    <cellStyle name="Euro 2 6 13" xfId="3129"/>
    <cellStyle name="Euro 2 6 14" xfId="3130"/>
    <cellStyle name="Euro 2 6 15" xfId="3131"/>
    <cellStyle name="Euro 2 6 16" xfId="3132"/>
    <cellStyle name="Euro 2 6 17" xfId="3133"/>
    <cellStyle name="Euro 2 6 18" xfId="3134"/>
    <cellStyle name="Euro 2 6 19" xfId="3135"/>
    <cellStyle name="Euro 2 6 2" xfId="3136"/>
    <cellStyle name="Euro 2 6 20" xfId="3137"/>
    <cellStyle name="Euro 2 6 21" xfId="3138"/>
    <cellStyle name="Euro 2 6 22" xfId="3139"/>
    <cellStyle name="Euro 2 6 23" xfId="3140"/>
    <cellStyle name="Euro 2 6 24" xfId="3141"/>
    <cellStyle name="Euro 2 6 3" xfId="3142"/>
    <cellStyle name="Euro 2 6 4" xfId="3143"/>
    <cellStyle name="Euro 2 6 5" xfId="3144"/>
    <cellStyle name="Euro 2 6 6" xfId="3145"/>
    <cellStyle name="Euro 2 6 7" xfId="3146"/>
    <cellStyle name="Euro 2 6 8" xfId="3147"/>
    <cellStyle name="Euro 2 6 9" xfId="3148"/>
    <cellStyle name="Euro 2 7" xfId="3149"/>
    <cellStyle name="Euro 2 7 10" xfId="3150"/>
    <cellStyle name="Euro 2 7 11" xfId="3151"/>
    <cellStyle name="Euro 2 7 12" xfId="3152"/>
    <cellStyle name="Euro 2 7 13" xfId="3153"/>
    <cellStyle name="Euro 2 7 14" xfId="3154"/>
    <cellStyle name="Euro 2 7 15" xfId="3155"/>
    <cellStyle name="Euro 2 7 16" xfId="3156"/>
    <cellStyle name="Euro 2 7 17" xfId="3157"/>
    <cellStyle name="Euro 2 7 18" xfId="3158"/>
    <cellStyle name="Euro 2 7 19" xfId="3159"/>
    <cellStyle name="Euro 2 7 2" xfId="3160"/>
    <cellStyle name="Euro 2 7 20" xfId="3161"/>
    <cellStyle name="Euro 2 7 21" xfId="3162"/>
    <cellStyle name="Euro 2 7 22" xfId="3163"/>
    <cellStyle name="Euro 2 7 23" xfId="3164"/>
    <cellStyle name="Euro 2 7 24" xfId="3165"/>
    <cellStyle name="Euro 2 7 3" xfId="3166"/>
    <cellStyle name="Euro 2 7 4" xfId="3167"/>
    <cellStyle name="Euro 2 7 5" xfId="3168"/>
    <cellStyle name="Euro 2 7 6" xfId="3169"/>
    <cellStyle name="Euro 2 7 7" xfId="3170"/>
    <cellStyle name="Euro 2 7 8" xfId="3171"/>
    <cellStyle name="Euro 2 7 9" xfId="3172"/>
    <cellStyle name="Euro 2 8" xfId="3173"/>
    <cellStyle name="Euro 2 9" xfId="3174"/>
    <cellStyle name="Euro 20" xfId="3175"/>
    <cellStyle name="Euro 20 10" xfId="3176"/>
    <cellStyle name="Euro 20 11" xfId="3177"/>
    <cellStyle name="Euro 20 12" xfId="3178"/>
    <cellStyle name="Euro 20 12 2" xfId="3179"/>
    <cellStyle name="Euro 20 12 2 2" xfId="3180"/>
    <cellStyle name="Euro 20 12 2 3" xfId="3181"/>
    <cellStyle name="Euro 20 13" xfId="3182"/>
    <cellStyle name="Euro 20 14" xfId="3183"/>
    <cellStyle name="Euro 20 15" xfId="3184"/>
    <cellStyle name="Euro 20 16" xfId="3185"/>
    <cellStyle name="Euro 20 17" xfId="3186"/>
    <cellStyle name="Euro 20 2" xfId="3187"/>
    <cellStyle name="Euro 20 3" xfId="3188"/>
    <cellStyle name="Euro 20 4" xfId="3189"/>
    <cellStyle name="Euro 20 5" xfId="3190"/>
    <cellStyle name="Euro 20 6" xfId="3191"/>
    <cellStyle name="Euro 20 7" xfId="3192"/>
    <cellStyle name="Euro 20 8" xfId="3193"/>
    <cellStyle name="Euro 20 9" xfId="3194"/>
    <cellStyle name="Euro 21" xfId="3195"/>
    <cellStyle name="Euro 21 10" xfId="3196"/>
    <cellStyle name="Euro 21 11" xfId="3197"/>
    <cellStyle name="Euro 21 12" xfId="3198"/>
    <cellStyle name="Euro 21 13" xfId="3199"/>
    <cellStyle name="Euro 21 2" xfId="3200"/>
    <cellStyle name="Euro 21 3" xfId="3201"/>
    <cellStyle name="Euro 21 4" xfId="3202"/>
    <cellStyle name="Euro 21 5" xfId="3203"/>
    <cellStyle name="Euro 21 6" xfId="3204"/>
    <cellStyle name="Euro 21 7" xfId="3205"/>
    <cellStyle name="Euro 21 8" xfId="3206"/>
    <cellStyle name="Euro 21 8 2" xfId="3207"/>
    <cellStyle name="Euro 21 8 2 2" xfId="3208"/>
    <cellStyle name="Euro 21 8 2 3" xfId="3209"/>
    <cellStyle name="Euro 21 9" xfId="3210"/>
    <cellStyle name="Euro 22" xfId="3211"/>
    <cellStyle name="Euro 22 10" xfId="3212"/>
    <cellStyle name="Euro 22 11" xfId="3213"/>
    <cellStyle name="Euro 22 12" xfId="3214"/>
    <cellStyle name="Euro 22 13" xfId="3215"/>
    <cellStyle name="Euro 22 2" xfId="3216"/>
    <cellStyle name="Euro 22 3" xfId="3217"/>
    <cellStyle name="Euro 22 4" xfId="3218"/>
    <cellStyle name="Euro 22 5" xfId="3219"/>
    <cellStyle name="Euro 22 6" xfId="3220"/>
    <cellStyle name="Euro 22 7" xfId="3221"/>
    <cellStyle name="Euro 22 8" xfId="3222"/>
    <cellStyle name="Euro 22 8 2" xfId="3223"/>
    <cellStyle name="Euro 22 8 2 2" xfId="3224"/>
    <cellStyle name="Euro 22 8 2 3" xfId="3225"/>
    <cellStyle name="Euro 22 9" xfId="3226"/>
    <cellStyle name="Euro 23" xfId="3227"/>
    <cellStyle name="Euro 23 10" xfId="3228"/>
    <cellStyle name="Euro 23 11" xfId="3229"/>
    <cellStyle name="Euro 23 12" xfId="3230"/>
    <cellStyle name="Euro 23 13" xfId="3231"/>
    <cellStyle name="Euro 23 2" xfId="3232"/>
    <cellStyle name="Euro 23 3" xfId="3233"/>
    <cellStyle name="Euro 23 4" xfId="3234"/>
    <cellStyle name="Euro 23 5" xfId="3235"/>
    <cellStyle name="Euro 23 6" xfId="3236"/>
    <cellStyle name="Euro 23 7" xfId="3237"/>
    <cellStyle name="Euro 23 8" xfId="3238"/>
    <cellStyle name="Euro 23 8 2" xfId="3239"/>
    <cellStyle name="Euro 23 8 2 2" xfId="3240"/>
    <cellStyle name="Euro 23 8 2 3" xfId="3241"/>
    <cellStyle name="Euro 23 9" xfId="3242"/>
    <cellStyle name="Euro 24" xfId="3243"/>
    <cellStyle name="Euro 24 10" xfId="3244"/>
    <cellStyle name="Euro 24 11" xfId="3245"/>
    <cellStyle name="Euro 24 12" xfId="3246"/>
    <cellStyle name="Euro 24 13" xfId="3247"/>
    <cellStyle name="Euro 24 2" xfId="3248"/>
    <cellStyle name="Euro 24 3" xfId="3249"/>
    <cellStyle name="Euro 24 4" xfId="3250"/>
    <cellStyle name="Euro 24 5" xfId="3251"/>
    <cellStyle name="Euro 24 6" xfId="3252"/>
    <cellStyle name="Euro 24 7" xfId="3253"/>
    <cellStyle name="Euro 24 8" xfId="3254"/>
    <cellStyle name="Euro 24 8 2" xfId="3255"/>
    <cellStyle name="Euro 24 8 2 2" xfId="3256"/>
    <cellStyle name="Euro 24 8 2 3" xfId="3257"/>
    <cellStyle name="Euro 24 9" xfId="3258"/>
    <cellStyle name="Euro 25" xfId="3259"/>
    <cellStyle name="Euro 25 10" xfId="3260"/>
    <cellStyle name="Euro 25 11" xfId="3261"/>
    <cellStyle name="Euro 25 12" xfId="3262"/>
    <cellStyle name="Euro 25 13" xfId="3263"/>
    <cellStyle name="Euro 25 2" xfId="3264"/>
    <cellStyle name="Euro 25 3" xfId="3265"/>
    <cellStyle name="Euro 25 4" xfId="3266"/>
    <cellStyle name="Euro 25 5" xfId="3267"/>
    <cellStyle name="Euro 25 6" xfId="3268"/>
    <cellStyle name="Euro 25 7" xfId="3269"/>
    <cellStyle name="Euro 25 8" xfId="3270"/>
    <cellStyle name="Euro 25 8 2" xfId="3271"/>
    <cellStyle name="Euro 25 8 2 2" xfId="3272"/>
    <cellStyle name="Euro 25 8 2 3" xfId="3273"/>
    <cellStyle name="Euro 25 9" xfId="3274"/>
    <cellStyle name="Euro 26" xfId="3275"/>
    <cellStyle name="Euro 26 10" xfId="3276"/>
    <cellStyle name="Euro 26 11" xfId="3277"/>
    <cellStyle name="Euro 26 12" xfId="3278"/>
    <cellStyle name="Euro 26 13" xfId="3279"/>
    <cellStyle name="Euro 26 2" xfId="3280"/>
    <cellStyle name="Euro 26 3" xfId="3281"/>
    <cellStyle name="Euro 26 4" xfId="3282"/>
    <cellStyle name="Euro 26 5" xfId="3283"/>
    <cellStyle name="Euro 26 6" xfId="3284"/>
    <cellStyle name="Euro 26 7" xfId="3285"/>
    <cellStyle name="Euro 26 8" xfId="3286"/>
    <cellStyle name="Euro 26 8 2" xfId="3287"/>
    <cellStyle name="Euro 26 8 2 2" xfId="3288"/>
    <cellStyle name="Euro 26 8 2 3" xfId="3289"/>
    <cellStyle name="Euro 26 9" xfId="3290"/>
    <cellStyle name="Euro 27" xfId="3291"/>
    <cellStyle name="Euro 27 10" xfId="3292"/>
    <cellStyle name="Euro 27 11" xfId="3293"/>
    <cellStyle name="Euro 27 12" xfId="3294"/>
    <cellStyle name="Euro 27 13" xfId="3295"/>
    <cellStyle name="Euro 27 2" xfId="3296"/>
    <cellStyle name="Euro 27 3" xfId="3297"/>
    <cellStyle name="Euro 27 4" xfId="3298"/>
    <cellStyle name="Euro 27 5" xfId="3299"/>
    <cellStyle name="Euro 27 6" xfId="3300"/>
    <cellStyle name="Euro 27 7" xfId="3301"/>
    <cellStyle name="Euro 27 8" xfId="3302"/>
    <cellStyle name="Euro 27 8 2" xfId="3303"/>
    <cellStyle name="Euro 27 8 2 2" xfId="3304"/>
    <cellStyle name="Euro 27 8 2 3" xfId="3305"/>
    <cellStyle name="Euro 27 9" xfId="3306"/>
    <cellStyle name="Euro 28" xfId="3307"/>
    <cellStyle name="Euro 28 10" xfId="3308"/>
    <cellStyle name="Euro 28 11" xfId="3309"/>
    <cellStyle name="Euro 28 12" xfId="3310"/>
    <cellStyle name="Euro 28 13" xfId="3311"/>
    <cellStyle name="Euro 28 2" xfId="3312"/>
    <cellStyle name="Euro 28 3" xfId="3313"/>
    <cellStyle name="Euro 28 4" xfId="3314"/>
    <cellStyle name="Euro 28 5" xfId="3315"/>
    <cellStyle name="Euro 28 6" xfId="3316"/>
    <cellStyle name="Euro 28 7" xfId="3317"/>
    <cellStyle name="Euro 28 8" xfId="3318"/>
    <cellStyle name="Euro 28 8 2" xfId="3319"/>
    <cellStyle name="Euro 28 8 2 2" xfId="3320"/>
    <cellStyle name="Euro 28 8 2 3" xfId="3321"/>
    <cellStyle name="Euro 28 9" xfId="3322"/>
    <cellStyle name="Euro 29" xfId="3323"/>
    <cellStyle name="Euro 29 10" xfId="3324"/>
    <cellStyle name="Euro 29 11" xfId="3325"/>
    <cellStyle name="Euro 29 12" xfId="3326"/>
    <cellStyle name="Euro 29 13" xfId="3327"/>
    <cellStyle name="Euro 29 2" xfId="3328"/>
    <cellStyle name="Euro 29 3" xfId="3329"/>
    <cellStyle name="Euro 29 4" xfId="3330"/>
    <cellStyle name="Euro 29 5" xfId="3331"/>
    <cellStyle name="Euro 29 6" xfId="3332"/>
    <cellStyle name="Euro 29 7" xfId="3333"/>
    <cellStyle name="Euro 29 8" xfId="3334"/>
    <cellStyle name="Euro 29 8 2" xfId="3335"/>
    <cellStyle name="Euro 29 8 2 2" xfId="3336"/>
    <cellStyle name="Euro 29 8 2 3" xfId="3337"/>
    <cellStyle name="Euro 29 9" xfId="3338"/>
    <cellStyle name="Euro 3" xfId="3339"/>
    <cellStyle name="Euro 3 10" xfId="3340"/>
    <cellStyle name="Euro 3 11" xfId="3341"/>
    <cellStyle name="Euro 3 12" xfId="3342"/>
    <cellStyle name="Euro 3 13" xfId="3343"/>
    <cellStyle name="Euro 3 2" xfId="3344"/>
    <cellStyle name="Euro 3 2 2" xfId="3345"/>
    <cellStyle name="Euro 3 2 3" xfId="3346"/>
    <cellStyle name="Euro 3 2 4" xfId="3347"/>
    <cellStyle name="Euro 3 3" xfId="3348"/>
    <cellStyle name="Euro 3 4" xfId="3349"/>
    <cellStyle name="Euro 3 5" xfId="3350"/>
    <cellStyle name="Euro 3 6" xfId="3351"/>
    <cellStyle name="Euro 3 7" xfId="3352"/>
    <cellStyle name="Euro 3 8" xfId="3353"/>
    <cellStyle name="Euro 3 9" xfId="3354"/>
    <cellStyle name="Euro 30" xfId="3355"/>
    <cellStyle name="Euro 30 10" xfId="3356"/>
    <cellStyle name="Euro 30 11" xfId="3357"/>
    <cellStyle name="Euro 30 12" xfId="3358"/>
    <cellStyle name="Euro 30 13" xfId="3359"/>
    <cellStyle name="Euro 30 2" xfId="3360"/>
    <cellStyle name="Euro 30 3" xfId="3361"/>
    <cellStyle name="Euro 30 4" xfId="3362"/>
    <cellStyle name="Euro 30 5" xfId="3363"/>
    <cellStyle name="Euro 30 6" xfId="3364"/>
    <cellStyle name="Euro 30 7" xfId="3365"/>
    <cellStyle name="Euro 30 8" xfId="3366"/>
    <cellStyle name="Euro 30 8 2" xfId="3367"/>
    <cellStyle name="Euro 30 8 2 2" xfId="3368"/>
    <cellStyle name="Euro 30 8 2 3" xfId="3369"/>
    <cellStyle name="Euro 30 9" xfId="3370"/>
    <cellStyle name="Euro 31" xfId="3371"/>
    <cellStyle name="Euro 31 10" xfId="3372"/>
    <cellStyle name="Euro 31 11" xfId="3373"/>
    <cellStyle name="Euro 31 12" xfId="3374"/>
    <cellStyle name="Euro 31 13" xfId="3375"/>
    <cellStyle name="Euro 31 2" xfId="3376"/>
    <cellStyle name="Euro 31 3" xfId="3377"/>
    <cellStyle name="Euro 31 4" xfId="3378"/>
    <cellStyle name="Euro 31 5" xfId="3379"/>
    <cellStyle name="Euro 31 6" xfId="3380"/>
    <cellStyle name="Euro 31 7" xfId="3381"/>
    <cellStyle name="Euro 31 8" xfId="3382"/>
    <cellStyle name="Euro 31 8 2" xfId="3383"/>
    <cellStyle name="Euro 31 8 2 2" xfId="3384"/>
    <cellStyle name="Euro 31 8 2 3" xfId="3385"/>
    <cellStyle name="Euro 31 9" xfId="3386"/>
    <cellStyle name="Euro 32" xfId="3387"/>
    <cellStyle name="Euro 32 10" xfId="3388"/>
    <cellStyle name="Euro 32 11" xfId="3389"/>
    <cellStyle name="Euro 32 12" xfId="3390"/>
    <cellStyle name="Euro 32 13" xfId="3391"/>
    <cellStyle name="Euro 32 2" xfId="3392"/>
    <cellStyle name="Euro 32 3" xfId="3393"/>
    <cellStyle name="Euro 32 4" xfId="3394"/>
    <cellStyle name="Euro 32 5" xfId="3395"/>
    <cellStyle name="Euro 32 6" xfId="3396"/>
    <cellStyle name="Euro 32 7" xfId="3397"/>
    <cellStyle name="Euro 32 8" xfId="3398"/>
    <cellStyle name="Euro 32 8 2" xfId="3399"/>
    <cellStyle name="Euro 32 8 2 2" xfId="3400"/>
    <cellStyle name="Euro 32 8 2 3" xfId="3401"/>
    <cellStyle name="Euro 32 9" xfId="3402"/>
    <cellStyle name="Euro 33" xfId="3403"/>
    <cellStyle name="Euro 34" xfId="3404"/>
    <cellStyle name="Euro 35" xfId="3405"/>
    <cellStyle name="Euro 36" xfId="3406"/>
    <cellStyle name="Euro 37" xfId="3407"/>
    <cellStyle name="Euro 38" xfId="3408"/>
    <cellStyle name="Euro 39" xfId="3409"/>
    <cellStyle name="Euro 4" xfId="3410"/>
    <cellStyle name="Euro 4 10" xfId="3411"/>
    <cellStyle name="Euro 4 11" xfId="3412"/>
    <cellStyle name="Euro 4 12" xfId="3413"/>
    <cellStyle name="Euro 4 13" xfId="3414"/>
    <cellStyle name="Euro 4 14" xfId="3415"/>
    <cellStyle name="Euro 4 15" xfId="3416"/>
    <cellStyle name="Euro 4 16" xfId="3417"/>
    <cellStyle name="Euro 4 17" xfId="3418"/>
    <cellStyle name="Euro 4 18" xfId="3419"/>
    <cellStyle name="Euro 4 19" xfId="3420"/>
    <cellStyle name="Euro 4 2" xfId="3421"/>
    <cellStyle name="Euro 4 20" xfId="3422"/>
    <cellStyle name="Euro 4 21" xfId="3423"/>
    <cellStyle name="Euro 4 22" xfId="3424"/>
    <cellStyle name="Euro 4 23" xfId="3425"/>
    <cellStyle name="Euro 4 24" xfId="3426"/>
    <cellStyle name="Euro 4 25" xfId="3427"/>
    <cellStyle name="Euro 4 26" xfId="3428"/>
    <cellStyle name="Euro 4 27" xfId="3429"/>
    <cellStyle name="Euro 4 28" xfId="3430"/>
    <cellStyle name="Euro 4 29" xfId="3431"/>
    <cellStyle name="Euro 4 3" xfId="3432"/>
    <cellStyle name="Euro 4 30" xfId="3433"/>
    <cellStyle name="Euro 4 31" xfId="3434"/>
    <cellStyle name="Euro 4 32" xfId="3435"/>
    <cellStyle name="Euro 4 33" xfId="3436"/>
    <cellStyle name="Euro 4 34" xfId="3437"/>
    <cellStyle name="Euro 4 4" xfId="3438"/>
    <cellStyle name="Euro 4 5" xfId="3439"/>
    <cellStyle name="Euro 4 6" xfId="3440"/>
    <cellStyle name="Euro 4 7" xfId="3441"/>
    <cellStyle name="Euro 4 8" xfId="3442"/>
    <cellStyle name="Euro 4 9" xfId="3443"/>
    <cellStyle name="Euro 40" xfId="3444"/>
    <cellStyle name="Euro 41" xfId="3445"/>
    <cellStyle name="Euro 42" xfId="3446"/>
    <cellStyle name="Euro 43" xfId="3447"/>
    <cellStyle name="Euro 44" xfId="3448"/>
    <cellStyle name="Euro 45" xfId="3449"/>
    <cellStyle name="Euro 46" xfId="3450"/>
    <cellStyle name="Euro 47" xfId="3451"/>
    <cellStyle name="Euro 48" xfId="3452"/>
    <cellStyle name="Euro 5" xfId="3453"/>
    <cellStyle name="Euro 5 10" xfId="3454"/>
    <cellStyle name="Euro 5 11" xfId="3455"/>
    <cellStyle name="Euro 5 12" xfId="3456"/>
    <cellStyle name="Euro 5 13" xfId="3457"/>
    <cellStyle name="Euro 5 14" xfId="3458"/>
    <cellStyle name="Euro 5 15" xfId="3459"/>
    <cellStyle name="Euro 5 16" xfId="3460"/>
    <cellStyle name="Euro 5 17" xfId="3461"/>
    <cellStyle name="Euro 5 18" xfId="3462"/>
    <cellStyle name="Euro 5 19" xfId="3463"/>
    <cellStyle name="Euro 5 2" xfId="3464"/>
    <cellStyle name="Euro 5 20" xfId="3465"/>
    <cellStyle name="Euro 5 21" xfId="3466"/>
    <cellStyle name="Euro 5 22" xfId="3467"/>
    <cellStyle name="Euro 5 23" xfId="3468"/>
    <cellStyle name="Euro 5 24" xfId="3469"/>
    <cellStyle name="Euro 5 3" xfId="3470"/>
    <cellStyle name="Euro 5 4" xfId="3471"/>
    <cellStyle name="Euro 5 5" xfId="3472"/>
    <cellStyle name="Euro 5 6" xfId="3473"/>
    <cellStyle name="Euro 5 7" xfId="3474"/>
    <cellStyle name="Euro 5 8" xfId="3475"/>
    <cellStyle name="Euro 5 9" xfId="3476"/>
    <cellStyle name="Euro 6" xfId="3477"/>
    <cellStyle name="Euro 6 10" xfId="3478"/>
    <cellStyle name="Euro 6 11" xfId="3479"/>
    <cellStyle name="Euro 6 12" xfId="3480"/>
    <cellStyle name="Euro 6 13" xfId="3481"/>
    <cellStyle name="Euro 6 14" xfId="3482"/>
    <cellStyle name="Euro 6 15" xfId="3483"/>
    <cellStyle name="Euro 6 16" xfId="3484"/>
    <cellStyle name="Euro 6 17" xfId="3485"/>
    <cellStyle name="Euro 6 18" xfId="3486"/>
    <cellStyle name="Euro 6 19" xfId="3487"/>
    <cellStyle name="Euro 6 2" xfId="3488"/>
    <cellStyle name="Euro 6 20" xfId="3489"/>
    <cellStyle name="Euro 6 21" xfId="3490"/>
    <cellStyle name="Euro 6 22" xfId="3491"/>
    <cellStyle name="Euro 6 23" xfId="3492"/>
    <cellStyle name="Euro 6 24" xfId="3493"/>
    <cellStyle name="Euro 6 25" xfId="3494"/>
    <cellStyle name="Euro 6 3" xfId="3495"/>
    <cellStyle name="Euro 6 4" xfId="3496"/>
    <cellStyle name="Euro 6 5" xfId="3497"/>
    <cellStyle name="Euro 6 6" xfId="3498"/>
    <cellStyle name="Euro 6 7" xfId="3499"/>
    <cellStyle name="Euro 6 8" xfId="3500"/>
    <cellStyle name="Euro 6 9" xfId="3501"/>
    <cellStyle name="Euro 7" xfId="3502"/>
    <cellStyle name="Euro 7 10" xfId="3503"/>
    <cellStyle name="Euro 7 11" xfId="3504"/>
    <cellStyle name="Euro 7 12" xfId="3505"/>
    <cellStyle name="Euro 7 13" xfId="3506"/>
    <cellStyle name="Euro 7 14" xfId="3507"/>
    <cellStyle name="Euro 7 15" xfId="3508"/>
    <cellStyle name="Euro 7 16" xfId="3509"/>
    <cellStyle name="Euro 7 17" xfId="3510"/>
    <cellStyle name="Euro 7 18" xfId="3511"/>
    <cellStyle name="Euro 7 19" xfId="3512"/>
    <cellStyle name="Euro 7 2" xfId="3513"/>
    <cellStyle name="Euro 7 20" xfId="3514"/>
    <cellStyle name="Euro 7 21" xfId="3515"/>
    <cellStyle name="Euro 7 22" xfId="3516"/>
    <cellStyle name="Euro 7 23" xfId="3517"/>
    <cellStyle name="Euro 7 24" xfId="3518"/>
    <cellStyle name="Euro 7 25" xfId="3519"/>
    <cellStyle name="Euro 7 3" xfId="3520"/>
    <cellStyle name="Euro 7 4" xfId="3521"/>
    <cellStyle name="Euro 7 5" xfId="3522"/>
    <cellStyle name="Euro 7 6" xfId="3523"/>
    <cellStyle name="Euro 7 7" xfId="3524"/>
    <cellStyle name="Euro 7 8" xfId="3525"/>
    <cellStyle name="Euro 7 9" xfId="3526"/>
    <cellStyle name="Euro 8" xfId="3527"/>
    <cellStyle name="Euro 8 10" xfId="3528"/>
    <cellStyle name="Euro 8 11" xfId="3529"/>
    <cellStyle name="Euro 8 12" xfId="3530"/>
    <cellStyle name="Euro 8 13" xfId="3531"/>
    <cellStyle name="Euro 8 14" xfId="3532"/>
    <cellStyle name="Euro 8 15" xfId="3533"/>
    <cellStyle name="Euro 8 16" xfId="3534"/>
    <cellStyle name="Euro 8 17" xfId="3535"/>
    <cellStyle name="Euro 8 18" xfId="3536"/>
    <cellStyle name="Euro 8 19" xfId="3537"/>
    <cellStyle name="Euro 8 2" xfId="3538"/>
    <cellStyle name="Euro 8 20" xfId="3539"/>
    <cellStyle name="Euro 8 21" xfId="3540"/>
    <cellStyle name="Euro 8 22" xfId="3541"/>
    <cellStyle name="Euro 8 23" xfId="3542"/>
    <cellStyle name="Euro 8 24" xfId="3543"/>
    <cellStyle name="Euro 8 25" xfId="3544"/>
    <cellStyle name="Euro 8 3" xfId="3545"/>
    <cellStyle name="Euro 8 4" xfId="3546"/>
    <cellStyle name="Euro 8 5" xfId="3547"/>
    <cellStyle name="Euro 8 6" xfId="3548"/>
    <cellStyle name="Euro 8 7" xfId="3549"/>
    <cellStyle name="Euro 8 8" xfId="3550"/>
    <cellStyle name="Euro 8 9" xfId="3551"/>
    <cellStyle name="Euro 9" xfId="3552"/>
    <cellStyle name="Euro 9 10" xfId="3553"/>
    <cellStyle name="Euro 9 11" xfId="3554"/>
    <cellStyle name="Euro 9 12" xfId="3555"/>
    <cellStyle name="Euro 9 13" xfId="3556"/>
    <cellStyle name="Euro 9 14" xfId="3557"/>
    <cellStyle name="Euro 9 15" xfId="3558"/>
    <cellStyle name="Euro 9 16" xfId="3559"/>
    <cellStyle name="Euro 9 17" xfId="3560"/>
    <cellStyle name="Euro 9 18" xfId="3561"/>
    <cellStyle name="Euro 9 19" xfId="3562"/>
    <cellStyle name="Euro 9 2" xfId="3563"/>
    <cellStyle name="Euro 9 20" xfId="3564"/>
    <cellStyle name="Euro 9 21" xfId="3565"/>
    <cellStyle name="Euro 9 22" xfId="3566"/>
    <cellStyle name="Euro 9 23" xfId="3567"/>
    <cellStyle name="Euro 9 24" xfId="3568"/>
    <cellStyle name="Euro 9 25" xfId="3569"/>
    <cellStyle name="Euro 9 3" xfId="3570"/>
    <cellStyle name="Euro 9 4" xfId="3571"/>
    <cellStyle name="Euro 9 5" xfId="3572"/>
    <cellStyle name="Euro 9 6" xfId="3573"/>
    <cellStyle name="Euro 9 7" xfId="3574"/>
    <cellStyle name="Euro 9 8" xfId="3575"/>
    <cellStyle name="Euro 9 9" xfId="3576"/>
    <cellStyle name="Explanatory Text" xfId="3577"/>
    <cellStyle name="Explanatory Text 2" xfId="3578"/>
    <cellStyle name="Explanatory Text 3" xfId="3579"/>
    <cellStyle name="Explanatory Text 4" xfId="3580"/>
    <cellStyle name="Explanatory Text 5" xfId="3581"/>
    <cellStyle name="Explanatory Text 6" xfId="3582"/>
    <cellStyle name="F2" xfId="3583"/>
    <cellStyle name="F2 10" xfId="3584"/>
    <cellStyle name="F2 11" xfId="3585"/>
    <cellStyle name="F2 12" xfId="3586"/>
    <cellStyle name="F2 13" xfId="3587"/>
    <cellStyle name="F2 14" xfId="3588"/>
    <cellStyle name="F2 15" xfId="3589"/>
    <cellStyle name="F2 16" xfId="3590"/>
    <cellStyle name="F2 17" xfId="3591"/>
    <cellStyle name="F2 2" xfId="3592"/>
    <cellStyle name="F2 2 2" xfId="3593"/>
    <cellStyle name="F2 2 3" xfId="3594"/>
    <cellStyle name="F2 2 4" xfId="3595"/>
    <cellStyle name="F2 3" xfId="3596"/>
    <cellStyle name="F2 3 2" xfId="3597"/>
    <cellStyle name="F2 3 2 2" xfId="3598"/>
    <cellStyle name="F2 3 3" xfId="3599"/>
    <cellStyle name="F2 4" xfId="3600"/>
    <cellStyle name="F2 4 2" xfId="3601"/>
    <cellStyle name="F2 4 3" xfId="3602"/>
    <cellStyle name="F2 5" xfId="3603"/>
    <cellStyle name="F2 6" xfId="3604"/>
    <cellStyle name="F2 7" xfId="3605"/>
    <cellStyle name="F2 8" xfId="3606"/>
    <cellStyle name="F2 9" xfId="3607"/>
    <cellStyle name="F3" xfId="3608"/>
    <cellStyle name="F3 10" xfId="3609"/>
    <cellStyle name="F3 11" xfId="3610"/>
    <cellStyle name="F3 12" xfId="3611"/>
    <cellStyle name="F3 13" xfId="3612"/>
    <cellStyle name="F3 14" xfId="3613"/>
    <cellStyle name="F3 15" xfId="3614"/>
    <cellStyle name="F3 16" xfId="3615"/>
    <cellStyle name="F3 17" xfId="3616"/>
    <cellStyle name="F3 2" xfId="3617"/>
    <cellStyle name="F3 2 2" xfId="3618"/>
    <cellStyle name="F3 2 3" xfId="3619"/>
    <cellStyle name="F3 2 4" xfId="3620"/>
    <cellStyle name="F3 3" xfId="3621"/>
    <cellStyle name="F3 3 2" xfId="3622"/>
    <cellStyle name="F3 3 2 2" xfId="3623"/>
    <cellStyle name="F3 3 3" xfId="3624"/>
    <cellStyle name="F3 4" xfId="3625"/>
    <cellStyle name="F3 4 2" xfId="3626"/>
    <cellStyle name="F3 4 3" xfId="3627"/>
    <cellStyle name="F3 5" xfId="3628"/>
    <cellStyle name="F3 6" xfId="3629"/>
    <cellStyle name="F3 7" xfId="3630"/>
    <cellStyle name="F3 8" xfId="3631"/>
    <cellStyle name="F3 9" xfId="3632"/>
    <cellStyle name="F4" xfId="3633"/>
    <cellStyle name="F4 10" xfId="3634"/>
    <cellStyle name="F4 11" xfId="3635"/>
    <cellStyle name="F4 12" xfId="3636"/>
    <cellStyle name="F4 13" xfId="3637"/>
    <cellStyle name="F4 14" xfId="3638"/>
    <cellStyle name="F4 15" xfId="3639"/>
    <cellStyle name="F4 16" xfId="3640"/>
    <cellStyle name="F4 17" xfId="3641"/>
    <cellStyle name="F4 2" xfId="3642"/>
    <cellStyle name="F4 2 2" xfId="3643"/>
    <cellStyle name="F4 2 3" xfId="3644"/>
    <cellStyle name="F4 2 4" xfId="3645"/>
    <cellStyle name="F4 3" xfId="3646"/>
    <cellStyle name="F4 3 2" xfId="3647"/>
    <cellStyle name="F4 3 2 2" xfId="3648"/>
    <cellStyle name="F4 3 3" xfId="3649"/>
    <cellStyle name="F4 4" xfId="3650"/>
    <cellStyle name="F4 4 2" xfId="3651"/>
    <cellStyle name="F4 4 3" xfId="3652"/>
    <cellStyle name="F4 5" xfId="3653"/>
    <cellStyle name="F4 6" xfId="3654"/>
    <cellStyle name="F4 7" xfId="3655"/>
    <cellStyle name="F4 8" xfId="3656"/>
    <cellStyle name="F4 9" xfId="3657"/>
    <cellStyle name="F5" xfId="3658"/>
    <cellStyle name="F5 10" xfId="3659"/>
    <cellStyle name="F5 11" xfId="3660"/>
    <cellStyle name="F5 12" xfId="3661"/>
    <cellStyle name="F5 13" xfId="3662"/>
    <cellStyle name="F5 14" xfId="3663"/>
    <cellStyle name="F5 15" xfId="3664"/>
    <cellStyle name="F5 16" xfId="3665"/>
    <cellStyle name="F5 17" xfId="3666"/>
    <cellStyle name="F5 2" xfId="3667"/>
    <cellStyle name="F5 2 2" xfId="3668"/>
    <cellStyle name="F5 2 3" xfId="3669"/>
    <cellStyle name="F5 2 4" xfId="3670"/>
    <cellStyle name="F5 3" xfId="3671"/>
    <cellStyle name="F5 3 2" xfId="3672"/>
    <cellStyle name="F5 3 2 2" xfId="3673"/>
    <cellStyle name="F5 3 3" xfId="3674"/>
    <cellStyle name="F5 4" xfId="3675"/>
    <cellStyle name="F5 4 2" xfId="3676"/>
    <cellStyle name="F5 4 3" xfId="3677"/>
    <cellStyle name="F5 5" xfId="3678"/>
    <cellStyle name="F5 6" xfId="3679"/>
    <cellStyle name="F5 7" xfId="3680"/>
    <cellStyle name="F5 8" xfId="3681"/>
    <cellStyle name="F5 9" xfId="3682"/>
    <cellStyle name="F6" xfId="3683"/>
    <cellStyle name="F6 10" xfId="3684"/>
    <cellStyle name="F6 11" xfId="3685"/>
    <cellStyle name="F6 12" xfId="3686"/>
    <cellStyle name="F6 13" xfId="3687"/>
    <cellStyle name="F6 14" xfId="3688"/>
    <cellStyle name="F6 15" xfId="3689"/>
    <cellStyle name="F6 16" xfId="3690"/>
    <cellStyle name="F6 17" xfId="3691"/>
    <cellStyle name="F6 2" xfId="3692"/>
    <cellStyle name="F6 2 2" xfId="3693"/>
    <cellStyle name="F6 2 3" xfId="3694"/>
    <cellStyle name="F6 2 4" xfId="3695"/>
    <cellStyle name="F6 3" xfId="3696"/>
    <cellStyle name="F6 3 2" xfId="3697"/>
    <cellStyle name="F6 3 2 2" xfId="3698"/>
    <cellStyle name="F6 3 3" xfId="3699"/>
    <cellStyle name="F6 4" xfId="3700"/>
    <cellStyle name="F6 4 2" xfId="3701"/>
    <cellStyle name="F6 4 3" xfId="3702"/>
    <cellStyle name="F6 5" xfId="3703"/>
    <cellStyle name="F6 6" xfId="3704"/>
    <cellStyle name="F6 7" xfId="3705"/>
    <cellStyle name="F6 8" xfId="3706"/>
    <cellStyle name="F6 9" xfId="3707"/>
    <cellStyle name="F7" xfId="3708"/>
    <cellStyle name="F7 10" xfId="3709"/>
    <cellStyle name="F7 11" xfId="3710"/>
    <cellStyle name="F7 12" xfId="3711"/>
    <cellStyle name="F7 13" xfId="3712"/>
    <cellStyle name="F7 14" xfId="3713"/>
    <cellStyle name="F7 15" xfId="3714"/>
    <cellStyle name="F7 16" xfId="3715"/>
    <cellStyle name="F7 17" xfId="3716"/>
    <cellStyle name="F7 2" xfId="3717"/>
    <cellStyle name="F7 2 2" xfId="3718"/>
    <cellStyle name="F7 2 3" xfId="3719"/>
    <cellStyle name="F7 2 4" xfId="3720"/>
    <cellStyle name="F7 3" xfId="3721"/>
    <cellStyle name="F7 3 2" xfId="3722"/>
    <cellStyle name="F7 3 2 2" xfId="3723"/>
    <cellStyle name="F7 3 3" xfId="3724"/>
    <cellStyle name="F7 4" xfId="3725"/>
    <cellStyle name="F7 4 2" xfId="3726"/>
    <cellStyle name="F7 4 3" xfId="3727"/>
    <cellStyle name="F7 5" xfId="3728"/>
    <cellStyle name="F7 6" xfId="3729"/>
    <cellStyle name="F7 7" xfId="3730"/>
    <cellStyle name="F7 8" xfId="3731"/>
    <cellStyle name="F7 9" xfId="3732"/>
    <cellStyle name="F8" xfId="3733"/>
    <cellStyle name="F8 10" xfId="3734"/>
    <cellStyle name="F8 11" xfId="3735"/>
    <cellStyle name="F8 12" xfId="3736"/>
    <cellStyle name="F8 13" xfId="3737"/>
    <cellStyle name="F8 14" xfId="3738"/>
    <cellStyle name="F8 15" xfId="3739"/>
    <cellStyle name="F8 16" xfId="3740"/>
    <cellStyle name="F8 17" xfId="3741"/>
    <cellStyle name="F8 2" xfId="3742"/>
    <cellStyle name="F8 2 2" xfId="3743"/>
    <cellStyle name="F8 2 3" xfId="3744"/>
    <cellStyle name="F8 2 4" xfId="3745"/>
    <cellStyle name="F8 3" xfId="3746"/>
    <cellStyle name="F8 3 2" xfId="3747"/>
    <cellStyle name="F8 3 2 2" xfId="3748"/>
    <cellStyle name="F8 3 3" xfId="3749"/>
    <cellStyle name="F8 4" xfId="3750"/>
    <cellStyle name="F8 4 2" xfId="3751"/>
    <cellStyle name="F8 4 3" xfId="3752"/>
    <cellStyle name="F8 5" xfId="3753"/>
    <cellStyle name="F8 6" xfId="3754"/>
    <cellStyle name="F8 7" xfId="3755"/>
    <cellStyle name="F8 8" xfId="3756"/>
    <cellStyle name="F8 9" xfId="3757"/>
    <cellStyle name="Fijo" xfId="3758"/>
    <cellStyle name="Fijo 10" xfId="3759"/>
    <cellStyle name="Fijo 11" xfId="3760"/>
    <cellStyle name="Fijo 12" xfId="3761"/>
    <cellStyle name="Fijo 13" xfId="3762"/>
    <cellStyle name="Fijo 14" xfId="3763"/>
    <cellStyle name="Fijo 15" xfId="3764"/>
    <cellStyle name="Fijo 16" xfId="3765"/>
    <cellStyle name="Fijo 17" xfId="3766"/>
    <cellStyle name="Fijo 2" xfId="3767"/>
    <cellStyle name="Fijo 2 2" xfId="3768"/>
    <cellStyle name="Fijo 2 3" xfId="3769"/>
    <cellStyle name="Fijo 2 4" xfId="3770"/>
    <cellStyle name="Fijo 3" xfId="3771"/>
    <cellStyle name="Fijo 3 2" xfId="3772"/>
    <cellStyle name="Fijo 3 2 2" xfId="3773"/>
    <cellStyle name="Fijo 3 3" xfId="3774"/>
    <cellStyle name="Fijo 4" xfId="3775"/>
    <cellStyle name="Fijo 4 2" xfId="3776"/>
    <cellStyle name="Fijo 4 3" xfId="3777"/>
    <cellStyle name="Fijo 5" xfId="3778"/>
    <cellStyle name="Fijo 6" xfId="3779"/>
    <cellStyle name="Fijo 7" xfId="3780"/>
    <cellStyle name="Fijo 8" xfId="3781"/>
    <cellStyle name="Fijo 9" xfId="3782"/>
    <cellStyle name="Financiero" xfId="3783"/>
    <cellStyle name="Financiero 10" xfId="3784"/>
    <cellStyle name="Financiero 11" xfId="3785"/>
    <cellStyle name="Financiero 12" xfId="3786"/>
    <cellStyle name="Financiero 13" xfId="3787"/>
    <cellStyle name="Financiero 14" xfId="3788"/>
    <cellStyle name="Financiero 15" xfId="3789"/>
    <cellStyle name="Financiero 16" xfId="3790"/>
    <cellStyle name="Financiero 17" xfId="3791"/>
    <cellStyle name="Financiero 2" xfId="3792"/>
    <cellStyle name="Financiero 2 2" xfId="3793"/>
    <cellStyle name="Financiero 2 3" xfId="3794"/>
    <cellStyle name="Financiero 2 4" xfId="3795"/>
    <cellStyle name="Financiero 3" xfId="3796"/>
    <cellStyle name="Financiero 3 2" xfId="3797"/>
    <cellStyle name="Financiero 3 2 2" xfId="3798"/>
    <cellStyle name="Financiero 3 3" xfId="3799"/>
    <cellStyle name="Financiero 4" xfId="3800"/>
    <cellStyle name="Financiero 4 2" xfId="3801"/>
    <cellStyle name="Financiero 4 3" xfId="3802"/>
    <cellStyle name="Financiero 5" xfId="3803"/>
    <cellStyle name="Financiero 6" xfId="3804"/>
    <cellStyle name="Financiero 7" xfId="3805"/>
    <cellStyle name="Financiero 8" xfId="3806"/>
    <cellStyle name="Financiero 9" xfId="3807"/>
    <cellStyle name="Fixed" xfId="3808"/>
    <cellStyle name="Fixed 2" xfId="3809"/>
    <cellStyle name="Fixed 2 2" xfId="3810"/>
    <cellStyle name="Fixed 2 2 2" xfId="3811"/>
    <cellStyle name="Fixed 2 2 3" xfId="3812"/>
    <cellStyle name="Fixed 3" xfId="3813"/>
    <cellStyle name="Fixed 3 2" xfId="3814"/>
    <cellStyle name="Fixed 3 2 2" xfId="3815"/>
    <cellStyle name="Fixed 3 2 3" xfId="3816"/>
    <cellStyle name="Fixed 4" xfId="3817"/>
    <cellStyle name="Fixed 4 2" xfId="3818"/>
    <cellStyle name="Fixed 4 2 2" xfId="3819"/>
    <cellStyle name="Fixed 4 2 3" xfId="3820"/>
    <cellStyle name="Fixed 5" xfId="3821"/>
    <cellStyle name="Fixed 5 2" xfId="3822"/>
    <cellStyle name="Fixed 5 3" xfId="3823"/>
    <cellStyle name="Fixed 6" xfId="3824"/>
    <cellStyle name="Fixed 7" xfId="3825"/>
    <cellStyle name="Fixed 8" xfId="3826"/>
    <cellStyle name="Good" xfId="3827"/>
    <cellStyle name="Good 2" xfId="3828"/>
    <cellStyle name="Good 3" xfId="3829"/>
    <cellStyle name="Good 4" xfId="3830"/>
    <cellStyle name="Good 5" xfId="3831"/>
    <cellStyle name="Heading 1" xfId="3832"/>
    <cellStyle name="Heading 1 2" xfId="3833"/>
    <cellStyle name="Heading 1 2 2" xfId="3834"/>
    <cellStyle name="Heading 1 2 2 2" xfId="3835"/>
    <cellStyle name="Heading 1 2 2 2 2" xfId="3836"/>
    <cellStyle name="Heading 1 2 2 2 3" xfId="3837"/>
    <cellStyle name="Heading 1 2 3" xfId="3838"/>
    <cellStyle name="Heading 1 3" xfId="3839"/>
    <cellStyle name="Heading 1 4" xfId="3840"/>
    <cellStyle name="Heading 1 5" xfId="3841"/>
    <cellStyle name="Heading 1 6" xfId="3842"/>
    <cellStyle name="Heading 1 7" xfId="3843"/>
    <cellStyle name="Heading 2" xfId="3844"/>
    <cellStyle name="Heading 2 2" xfId="3845"/>
    <cellStyle name="Heading 2 2 2" xfId="3846"/>
    <cellStyle name="Heading 2 2 2 2" xfId="3847"/>
    <cellStyle name="Heading 2 2 2 2 2" xfId="3848"/>
    <cellStyle name="Heading 2 2 2 2 3" xfId="3849"/>
    <cellStyle name="Heading 2 2 3" xfId="3850"/>
    <cellStyle name="Heading 2 3" xfId="3851"/>
    <cellStyle name="Heading 2 4" xfId="3852"/>
    <cellStyle name="Heading 2 5" xfId="3853"/>
    <cellStyle name="Heading 2 6" xfId="3854"/>
    <cellStyle name="Heading 2 7" xfId="3855"/>
    <cellStyle name="Heading 3" xfId="3856"/>
    <cellStyle name="Heading 3 2" xfId="3857"/>
    <cellStyle name="Heading 3 3" xfId="3858"/>
    <cellStyle name="Heading 3 4" xfId="3859"/>
    <cellStyle name="Heading 3 5" xfId="3860"/>
    <cellStyle name="Heading 3 6" xfId="3861"/>
    <cellStyle name="Heading 4" xfId="3862"/>
    <cellStyle name="Heading 4 2" xfId="3863"/>
    <cellStyle name="Heading 4 3" xfId="3864"/>
    <cellStyle name="Heading 4 4" xfId="3865"/>
    <cellStyle name="Heading 4 5" xfId="3866"/>
    <cellStyle name="Hipervínculo 2" xfId="3867"/>
    <cellStyle name="Incorrecto" xfId="3868" builtinId="27" customBuiltin="1"/>
    <cellStyle name="Incorrecto 10" xfId="3869"/>
    <cellStyle name="Incorrecto 11" xfId="3870"/>
    <cellStyle name="Incorrecto 2" xfId="3871"/>
    <cellStyle name="Incorrecto 2 2" xfId="3872"/>
    <cellStyle name="Incorrecto 2 2 2" xfId="3873"/>
    <cellStyle name="Incorrecto 2 3" xfId="3874"/>
    <cellStyle name="Incorrecto 2 4" xfId="3875"/>
    <cellStyle name="Incorrecto 2 5" xfId="3876"/>
    <cellStyle name="Incorrecto 3" xfId="3877"/>
    <cellStyle name="Incorrecto 4" xfId="3878"/>
    <cellStyle name="Incorrecto 5" xfId="3879"/>
    <cellStyle name="Incorrecto 6" xfId="3880"/>
    <cellStyle name="Incorrecto 7" xfId="3881"/>
    <cellStyle name="Incorrecto 8" xfId="3882"/>
    <cellStyle name="Incorrecto 9" xfId="3883"/>
    <cellStyle name="Incorreto 2" xfId="3884"/>
    <cellStyle name="Input" xfId="3885"/>
    <cellStyle name="Input 2" xfId="3886"/>
    <cellStyle name="Input 3" xfId="3887"/>
    <cellStyle name="Input 4" xfId="3888"/>
    <cellStyle name="Input 5" xfId="3889"/>
    <cellStyle name="InputBlueFont" xfId="3890"/>
    <cellStyle name="Linked Cell" xfId="3891"/>
    <cellStyle name="Linked Cell 2" xfId="3892"/>
    <cellStyle name="Linked Cell 3" xfId="3893"/>
    <cellStyle name="Linked Cell 4" xfId="3894"/>
    <cellStyle name="Linked Cell 5" xfId="3895"/>
    <cellStyle name="Millares [0]" xfId="8488" builtinId="6"/>
    <cellStyle name="Millares [0] 2" xfId="3896"/>
    <cellStyle name="Millares 10" xfId="3897"/>
    <cellStyle name="Millares 10 10" xfId="3898"/>
    <cellStyle name="Millares 10 11" xfId="3899"/>
    <cellStyle name="Millares 10 12" xfId="3900"/>
    <cellStyle name="Millares 10 13" xfId="3901"/>
    <cellStyle name="Millares 10 14" xfId="3902"/>
    <cellStyle name="Millares 10 15" xfId="3903"/>
    <cellStyle name="Millares 10 16" xfId="3904"/>
    <cellStyle name="Millares 10 17" xfId="3905"/>
    <cellStyle name="Millares 10 18" xfId="3906"/>
    <cellStyle name="Millares 10 19" xfId="3907"/>
    <cellStyle name="Millares 10 2" xfId="3908"/>
    <cellStyle name="Millares 10 2 2" xfId="3909"/>
    <cellStyle name="Millares 10 20" xfId="3910"/>
    <cellStyle name="Millares 10 21" xfId="3911"/>
    <cellStyle name="Millares 10 22" xfId="3912"/>
    <cellStyle name="Millares 10 23" xfId="3913"/>
    <cellStyle name="Millares 10 24" xfId="3914"/>
    <cellStyle name="Millares 10 25" xfId="3915"/>
    <cellStyle name="Millares 10 3" xfId="3916"/>
    <cellStyle name="Millares 10 3 2" xfId="3917"/>
    <cellStyle name="Millares 10 4" xfId="3918"/>
    <cellStyle name="Millares 10 5" xfId="3919"/>
    <cellStyle name="Millares 10 6" xfId="3920"/>
    <cellStyle name="Millares 10 7" xfId="3921"/>
    <cellStyle name="Millares 10 8" xfId="3922"/>
    <cellStyle name="Millares 10 9" xfId="3923"/>
    <cellStyle name="Millares 11" xfId="3924"/>
    <cellStyle name="Millares 11 10" xfId="3925"/>
    <cellStyle name="Millares 11 11" xfId="3926"/>
    <cellStyle name="Millares 11 12" xfId="3927"/>
    <cellStyle name="Millares 11 13" xfId="3928"/>
    <cellStyle name="Millares 11 14" xfId="3929"/>
    <cellStyle name="Millares 11 15" xfId="3930"/>
    <cellStyle name="Millares 11 16" xfId="3931"/>
    <cellStyle name="Millares 11 17" xfId="3932"/>
    <cellStyle name="Millares 11 18" xfId="3933"/>
    <cellStyle name="Millares 11 19" xfId="3934"/>
    <cellStyle name="Millares 11 2" xfId="3935"/>
    <cellStyle name="Millares 11 2 2" xfId="3936"/>
    <cellStyle name="Millares 11 3" xfId="3937"/>
    <cellStyle name="Millares 11 4" xfId="3938"/>
    <cellStyle name="Millares 11 5" xfId="3939"/>
    <cellStyle name="Millares 11 6" xfId="3940"/>
    <cellStyle name="Millares 11 7" xfId="3941"/>
    <cellStyle name="Millares 11 8" xfId="3942"/>
    <cellStyle name="Millares 11 9" xfId="3943"/>
    <cellStyle name="Millares 12" xfId="3944"/>
    <cellStyle name="Millares 12 10" xfId="3945"/>
    <cellStyle name="Millares 12 11" xfId="3946"/>
    <cellStyle name="Millares 12 12" xfId="3947"/>
    <cellStyle name="Millares 12 13" xfId="3948"/>
    <cellStyle name="Millares 12 14" xfId="3949"/>
    <cellStyle name="Millares 12 15" xfId="3950"/>
    <cellStyle name="Millares 12 16" xfId="3951"/>
    <cellStyle name="Millares 12 17" xfId="3952"/>
    <cellStyle name="Millares 12 18" xfId="3953"/>
    <cellStyle name="Millares 12 19" xfId="3954"/>
    <cellStyle name="Millares 12 2" xfId="3955"/>
    <cellStyle name="Millares 12 2 2" xfId="3956"/>
    <cellStyle name="Millares 12 3" xfId="3957"/>
    <cellStyle name="Millares 12 4" xfId="3958"/>
    <cellStyle name="Millares 12 5" xfId="3959"/>
    <cellStyle name="Millares 12 6" xfId="3960"/>
    <cellStyle name="Millares 12 7" xfId="3961"/>
    <cellStyle name="Millares 12 8" xfId="3962"/>
    <cellStyle name="Millares 12 9" xfId="3963"/>
    <cellStyle name="Millares 13" xfId="3964"/>
    <cellStyle name="Millares 13 2" xfId="3965"/>
    <cellStyle name="Millares 13 3" xfId="3966"/>
    <cellStyle name="Millares 14" xfId="3967"/>
    <cellStyle name="Millares 14 10" xfId="3968"/>
    <cellStyle name="Millares 14 11" xfId="3969"/>
    <cellStyle name="Millares 14 12" xfId="3970"/>
    <cellStyle name="Millares 14 12 2" xfId="3971"/>
    <cellStyle name="Millares 14 12 2 2" xfId="3972"/>
    <cellStyle name="Millares 14 12 2 3" xfId="3973"/>
    <cellStyle name="Millares 14 13" xfId="3974"/>
    <cellStyle name="Millares 14 14" xfId="3975"/>
    <cellStyle name="Millares 14 15" xfId="3976"/>
    <cellStyle name="Millares 14 16" xfId="3977"/>
    <cellStyle name="Millares 14 17" xfId="3978"/>
    <cellStyle name="Millares 14 18" xfId="3979"/>
    <cellStyle name="Millares 14 2" xfId="3980"/>
    <cellStyle name="Millares 14 2 2" xfId="3981"/>
    <cellStyle name="Millares 14 3" xfId="3982"/>
    <cellStyle name="Millares 14 4" xfId="3983"/>
    <cellStyle name="Millares 14 5" xfId="3984"/>
    <cellStyle name="Millares 14 6" xfId="3985"/>
    <cellStyle name="Millares 14 7" xfId="3986"/>
    <cellStyle name="Millares 14 8" xfId="3987"/>
    <cellStyle name="Millares 14 9" xfId="3988"/>
    <cellStyle name="Millares 15" xfId="3989"/>
    <cellStyle name="Millares 15 10" xfId="3990"/>
    <cellStyle name="Millares 15 11" xfId="3991"/>
    <cellStyle name="Millares 15 12" xfId="3992"/>
    <cellStyle name="Millares 15 12 2" xfId="3993"/>
    <cellStyle name="Millares 15 12 2 2" xfId="3994"/>
    <cellStyle name="Millares 15 12 2 3" xfId="3995"/>
    <cellStyle name="Millares 15 13" xfId="3996"/>
    <cellStyle name="Millares 15 14" xfId="3997"/>
    <cellStyle name="Millares 15 15" xfId="3998"/>
    <cellStyle name="Millares 15 16" xfId="3999"/>
    <cellStyle name="Millares 15 17" xfId="4000"/>
    <cellStyle name="Millares 15 18" xfId="4001"/>
    <cellStyle name="Millares 15 2" xfId="4002"/>
    <cellStyle name="Millares 15 2 2" xfId="4003"/>
    <cellStyle name="Millares 15 3" xfId="4004"/>
    <cellStyle name="Millares 15 4" xfId="4005"/>
    <cellStyle name="Millares 15 5" xfId="4006"/>
    <cellStyle name="Millares 15 6" xfId="4007"/>
    <cellStyle name="Millares 15 7" xfId="4008"/>
    <cellStyle name="Millares 15 8" xfId="4009"/>
    <cellStyle name="Millares 15 9" xfId="4010"/>
    <cellStyle name="Millares 16" xfId="4011"/>
    <cellStyle name="Millares 16 10" xfId="4012"/>
    <cellStyle name="Millares 16 11" xfId="4013"/>
    <cellStyle name="Millares 16 12" xfId="4014"/>
    <cellStyle name="Millares 16 12 2" xfId="4015"/>
    <cellStyle name="Millares 16 12 2 2" xfId="4016"/>
    <cellStyle name="Millares 16 12 2 3" xfId="4017"/>
    <cellStyle name="Millares 16 13" xfId="4018"/>
    <cellStyle name="Millares 16 14" xfId="4019"/>
    <cellStyle name="Millares 16 15" xfId="4020"/>
    <cellStyle name="Millares 16 16" xfId="4021"/>
    <cellStyle name="Millares 16 17" xfId="4022"/>
    <cellStyle name="Millares 16 18" xfId="4023"/>
    <cellStyle name="Millares 16 2" xfId="4024"/>
    <cellStyle name="Millares 16 2 2" xfId="4025"/>
    <cellStyle name="Millares 16 3" xfId="4026"/>
    <cellStyle name="Millares 16 4" xfId="4027"/>
    <cellStyle name="Millares 16 5" xfId="4028"/>
    <cellStyle name="Millares 16 6" xfId="4029"/>
    <cellStyle name="Millares 16 7" xfId="4030"/>
    <cellStyle name="Millares 16 8" xfId="4031"/>
    <cellStyle name="Millares 16 9" xfId="4032"/>
    <cellStyle name="Millares 17" xfId="4033"/>
    <cellStyle name="Millares 17 2" xfId="4034"/>
    <cellStyle name="Millares 17 3" xfId="4035"/>
    <cellStyle name="Millares 18" xfId="4036"/>
    <cellStyle name="Millares 18 2" xfId="4037"/>
    <cellStyle name="Millares 18 3" xfId="4038"/>
    <cellStyle name="Millares 19" xfId="4039"/>
    <cellStyle name="Millares 19 2" xfId="4040"/>
    <cellStyle name="Millares 19 3" xfId="4041"/>
    <cellStyle name="Millares 2" xfId="4042"/>
    <cellStyle name="Millares 2 10" xfId="4043"/>
    <cellStyle name="Millares 2 10 2" xfId="4044"/>
    <cellStyle name="Millares 2 10 3" xfId="4045"/>
    <cellStyle name="Millares 2 11" xfId="4046"/>
    <cellStyle name="Millares 2 12" xfId="4047"/>
    <cellStyle name="Millares 2 13" xfId="4048"/>
    <cellStyle name="Millares 2 14" xfId="4049"/>
    <cellStyle name="Millares 2 15" xfId="4050"/>
    <cellStyle name="Millares 2 16" xfId="4051"/>
    <cellStyle name="Millares 2 17" xfId="4052"/>
    <cellStyle name="Millares 2 18" xfId="4053"/>
    <cellStyle name="Millares 2 19" xfId="4054"/>
    <cellStyle name="Millares 2 2" xfId="4055"/>
    <cellStyle name="Millares 2 2 10" xfId="4056"/>
    <cellStyle name="Millares 2 2 11" xfId="4057"/>
    <cellStyle name="Millares 2 2 2" xfId="4058"/>
    <cellStyle name="Millares 2 2 2 2" xfId="4059"/>
    <cellStyle name="Millares 2 2 2 2 2" xfId="4060"/>
    <cellStyle name="Millares 2 2 2 2 2 10" xfId="4061"/>
    <cellStyle name="Millares 2 2 2 2 2 2" xfId="4062"/>
    <cellStyle name="Millares 2 2 2 2 2 2 10" xfId="4063"/>
    <cellStyle name="Millares 2 2 2 2 2 2 2" xfId="4064"/>
    <cellStyle name="Millares 2 2 2 2 2 2 3" xfId="4065"/>
    <cellStyle name="Millares 2 2 2 2 2 2 4" xfId="4066"/>
    <cellStyle name="Millares 2 2 2 2 2 2 5" xfId="4067"/>
    <cellStyle name="Millares 2 2 2 2 2 2 6" xfId="4068"/>
    <cellStyle name="Millares 2 2 2 2 2 2 7" xfId="4069"/>
    <cellStyle name="Millares 2 2 2 2 2 2 8" xfId="4070"/>
    <cellStyle name="Millares 2 2 2 2 2 2 9" xfId="4071"/>
    <cellStyle name="Millares 2 2 2 2 2 3" xfId="4072"/>
    <cellStyle name="Millares 2 2 2 2 2 4" xfId="4073"/>
    <cellStyle name="Millares 2 2 2 2 2 5" xfId="4074"/>
    <cellStyle name="Millares 2 2 2 2 2 6" xfId="4075"/>
    <cellStyle name="Millares 2 2 2 2 2 7" xfId="4076"/>
    <cellStyle name="Millares 2 2 2 2 2 8" xfId="4077"/>
    <cellStyle name="Millares 2 2 2 2 2 9" xfId="4078"/>
    <cellStyle name="Millares 2 2 2 2 3" xfId="4079"/>
    <cellStyle name="Millares 2 2 2 2 3 2" xfId="4080"/>
    <cellStyle name="Millares 2 2 2 2 3 3" xfId="4081"/>
    <cellStyle name="Millares 2 2 2 2 3 4" xfId="4082"/>
    <cellStyle name="Millares 2 2 2 2 3 5" xfId="4083"/>
    <cellStyle name="Millares 2 2 2 2 3 6" xfId="4084"/>
    <cellStyle name="Millares 2 2 2 2 3 7" xfId="4085"/>
    <cellStyle name="Millares 2 2 2 2 3 8" xfId="4086"/>
    <cellStyle name="Millares 2 2 2 2 3 9" xfId="4087"/>
    <cellStyle name="Millares 2 2 2 2 4" xfId="4088"/>
    <cellStyle name="Millares 2 2 2 2 5" xfId="4089"/>
    <cellStyle name="Millares 2 2 2 2 6" xfId="4090"/>
    <cellStyle name="Millares 2 2 2 3" xfId="4091"/>
    <cellStyle name="Millares 2 2 2 3 2" xfId="4092"/>
    <cellStyle name="Millares 2 2 2 3 2 10" xfId="4093"/>
    <cellStyle name="Millares 2 2 2 3 2 2" xfId="4094"/>
    <cellStyle name="Millares 2 2 2 3 2 3" xfId="4095"/>
    <cellStyle name="Millares 2 2 2 3 2 4" xfId="4096"/>
    <cellStyle name="Millares 2 2 2 3 2 5" xfId="4097"/>
    <cellStyle name="Millares 2 2 2 3 2 6" xfId="4098"/>
    <cellStyle name="Millares 2 2 2 3 2 7" xfId="4099"/>
    <cellStyle name="Millares 2 2 2 3 2 8" xfId="4100"/>
    <cellStyle name="Millares 2 2 2 3 2 9" xfId="4101"/>
    <cellStyle name="Millares 2 2 2 4" xfId="4102"/>
    <cellStyle name="Millares 2 2 2 4 2" xfId="4103"/>
    <cellStyle name="Millares 2 2 2 4 2 10" xfId="4104"/>
    <cellStyle name="Millares 2 2 2 4 2 2" xfId="4105"/>
    <cellStyle name="Millares 2 2 2 4 2 3" xfId="4106"/>
    <cellStyle name="Millares 2 2 2 4 2 4" xfId="4107"/>
    <cellStyle name="Millares 2 2 2 4 2 5" xfId="4108"/>
    <cellStyle name="Millares 2 2 2 4 2 6" xfId="4109"/>
    <cellStyle name="Millares 2 2 2 4 2 7" xfId="4110"/>
    <cellStyle name="Millares 2 2 2 4 2 8" xfId="4111"/>
    <cellStyle name="Millares 2 2 2 4 2 9" xfId="4112"/>
    <cellStyle name="Millares 2 2 2 5" xfId="4113"/>
    <cellStyle name="Millares 2 2 2 5 10" xfId="4114"/>
    <cellStyle name="Millares 2 2 2 5 2" xfId="4115"/>
    <cellStyle name="Millares 2 2 2 5 2 10" xfId="4116"/>
    <cellStyle name="Millares 2 2 2 5 2 2" xfId="4117"/>
    <cellStyle name="Millares 2 2 2 5 2 3" xfId="4118"/>
    <cellStyle name="Millares 2 2 2 5 2 4" xfId="4119"/>
    <cellStyle name="Millares 2 2 2 5 2 5" xfId="4120"/>
    <cellStyle name="Millares 2 2 2 5 2 6" xfId="4121"/>
    <cellStyle name="Millares 2 2 2 5 2 7" xfId="4122"/>
    <cellStyle name="Millares 2 2 2 5 2 8" xfId="4123"/>
    <cellStyle name="Millares 2 2 2 5 2 9" xfId="4124"/>
    <cellStyle name="Millares 2 2 2 5 3" xfId="4125"/>
    <cellStyle name="Millares 2 2 2 5 4" xfId="4126"/>
    <cellStyle name="Millares 2 2 2 5 5" xfId="4127"/>
    <cellStyle name="Millares 2 2 2 5 6" xfId="4128"/>
    <cellStyle name="Millares 2 2 2 5 7" xfId="4129"/>
    <cellStyle name="Millares 2 2 2 5 8" xfId="4130"/>
    <cellStyle name="Millares 2 2 2 5 9" xfId="4131"/>
    <cellStyle name="Millares 2 2 2 6" xfId="4132"/>
    <cellStyle name="Millares 2 2 2 7" xfId="4133"/>
    <cellStyle name="Millares 2 2 2 8" xfId="4134"/>
    <cellStyle name="Millares 2 2 3" xfId="4135"/>
    <cellStyle name="Millares 2 2 3 2" xfId="4136"/>
    <cellStyle name="Millares 2 2 3 2 10" xfId="4137"/>
    <cellStyle name="Millares 2 2 3 2 2" xfId="4138"/>
    <cellStyle name="Millares 2 2 3 2 3" xfId="4139"/>
    <cellStyle name="Millares 2 2 3 2 4" xfId="4140"/>
    <cellStyle name="Millares 2 2 3 2 5" xfId="4141"/>
    <cellStyle name="Millares 2 2 3 2 6" xfId="4142"/>
    <cellStyle name="Millares 2 2 3 2 7" xfId="4143"/>
    <cellStyle name="Millares 2 2 3 2 8" xfId="4144"/>
    <cellStyle name="Millares 2 2 3 2 9" xfId="4145"/>
    <cellStyle name="Millares 2 2 4" xfId="4146"/>
    <cellStyle name="Millares 2 2 4 2" xfId="4147"/>
    <cellStyle name="Millares 2 2 4 2 10" xfId="4148"/>
    <cellStyle name="Millares 2 2 4 2 2" xfId="4149"/>
    <cellStyle name="Millares 2 2 4 2 3" xfId="4150"/>
    <cellStyle name="Millares 2 2 4 2 4" xfId="4151"/>
    <cellStyle name="Millares 2 2 4 2 5" xfId="4152"/>
    <cellStyle name="Millares 2 2 4 2 6" xfId="4153"/>
    <cellStyle name="Millares 2 2 4 2 7" xfId="4154"/>
    <cellStyle name="Millares 2 2 4 2 8" xfId="4155"/>
    <cellStyle name="Millares 2 2 4 2 9" xfId="4156"/>
    <cellStyle name="Millares 2 2 4 3" xfId="4157"/>
    <cellStyle name="Millares 2 2 5" xfId="4158"/>
    <cellStyle name="Millares 2 2 5 10" xfId="4159"/>
    <cellStyle name="Millares 2 2 5 11" xfId="4160"/>
    <cellStyle name="Millares 2 2 5 2" xfId="4161"/>
    <cellStyle name="Millares 2 2 5 2 10" xfId="4162"/>
    <cellStyle name="Millares 2 2 5 2 2" xfId="4163"/>
    <cellStyle name="Millares 2 2 5 2 3" xfId="4164"/>
    <cellStyle name="Millares 2 2 5 2 4" xfId="4165"/>
    <cellStyle name="Millares 2 2 5 2 5" xfId="4166"/>
    <cellStyle name="Millares 2 2 5 2 6" xfId="4167"/>
    <cellStyle name="Millares 2 2 5 2 7" xfId="4168"/>
    <cellStyle name="Millares 2 2 5 2 8" xfId="4169"/>
    <cellStyle name="Millares 2 2 5 2 9" xfId="4170"/>
    <cellStyle name="Millares 2 2 5 3" xfId="4171"/>
    <cellStyle name="Millares 2 2 5 4" xfId="4172"/>
    <cellStyle name="Millares 2 2 5 5" xfId="4173"/>
    <cellStyle name="Millares 2 2 5 6" xfId="4174"/>
    <cellStyle name="Millares 2 2 5 7" xfId="4175"/>
    <cellStyle name="Millares 2 2 5 8" xfId="4176"/>
    <cellStyle name="Millares 2 2 5 9" xfId="4177"/>
    <cellStyle name="Millares 2 2 6" xfId="4178"/>
    <cellStyle name="Millares 2 2 6 2" xfId="4179"/>
    <cellStyle name="Millares 2 2 7" xfId="4180"/>
    <cellStyle name="Millares 2 2 8" xfId="4181"/>
    <cellStyle name="Millares 2 2 9" xfId="4182"/>
    <cellStyle name="Millares 2 20" xfId="4183"/>
    <cellStyle name="Millares 2 20 2" xfId="4184"/>
    <cellStyle name="Millares 2 20 3" xfId="4185"/>
    <cellStyle name="Millares 2 21" xfId="4186"/>
    <cellStyle name="Millares 2 21 2" xfId="4187"/>
    <cellStyle name="Millares 2 21 2 2" xfId="4188"/>
    <cellStyle name="Millares 2 21 2 3" xfId="4189"/>
    <cellStyle name="Millares 2 21 2 4" xfId="4190"/>
    <cellStyle name="Millares 2 21 2 5" xfId="4191"/>
    <cellStyle name="Millares 2 21 2 6" xfId="4192"/>
    <cellStyle name="Millares 2 21 3" xfId="4193"/>
    <cellStyle name="Millares 2 21 3 2" xfId="4194"/>
    <cellStyle name="Millares 2 21 3 3" xfId="4195"/>
    <cellStyle name="Millares 2 21 4" xfId="4196"/>
    <cellStyle name="Millares 2 21 4 2" xfId="4197"/>
    <cellStyle name="Millares 2 21 5" xfId="4198"/>
    <cellStyle name="Millares 2 21 5 2" xfId="4199"/>
    <cellStyle name="Millares 2 21 6" xfId="4200"/>
    <cellStyle name="Millares 2 21 6 2" xfId="4201"/>
    <cellStyle name="Millares 2 21 7" xfId="4202"/>
    <cellStyle name="Millares 2 21 8" xfId="4203"/>
    <cellStyle name="Millares 2 22" xfId="4204"/>
    <cellStyle name="Millares 2 22 2" xfId="4205"/>
    <cellStyle name="Millares 2 22 2 2" xfId="4206"/>
    <cellStyle name="Millares 2 22 2 3" xfId="4207"/>
    <cellStyle name="Millares 2 22 2 4" xfId="4208"/>
    <cellStyle name="Millares 2 22 2 5" xfId="4209"/>
    <cellStyle name="Millares 2 22 3" xfId="4210"/>
    <cellStyle name="Millares 2 22 3 2" xfId="4211"/>
    <cellStyle name="Millares 2 22 3 3" xfId="4212"/>
    <cellStyle name="Millares 2 22 4" xfId="4213"/>
    <cellStyle name="Millares 2 22 4 2" xfId="4214"/>
    <cellStyle name="Millares 2 22 5" xfId="4215"/>
    <cellStyle name="Millares 2 22 5 2" xfId="4216"/>
    <cellStyle name="Millares 2 22 6" xfId="4217"/>
    <cellStyle name="Millares 2 22 6 2" xfId="4218"/>
    <cellStyle name="Millares 2 22 7" xfId="4219"/>
    <cellStyle name="Millares 2 22 8" xfId="4220"/>
    <cellStyle name="Millares 2 23" xfId="4221"/>
    <cellStyle name="Millares 2 23 2" xfId="4222"/>
    <cellStyle name="Millares 2 23 2 2" xfId="4223"/>
    <cellStyle name="Millares 2 23 2 3" xfId="4224"/>
    <cellStyle name="Millares 2 23 2 4" xfId="4225"/>
    <cellStyle name="Millares 2 23 2 5" xfId="4226"/>
    <cellStyle name="Millares 2 23 3" xfId="4227"/>
    <cellStyle name="Millares 2 23 3 2" xfId="4228"/>
    <cellStyle name="Millares 2 23 3 3" xfId="4229"/>
    <cellStyle name="Millares 2 23 4" xfId="4230"/>
    <cellStyle name="Millares 2 23 4 2" xfId="4231"/>
    <cellStyle name="Millares 2 23 5" xfId="4232"/>
    <cellStyle name="Millares 2 23 5 2" xfId="4233"/>
    <cellStyle name="Millares 2 23 6" xfId="4234"/>
    <cellStyle name="Millares 2 23 6 2" xfId="4235"/>
    <cellStyle name="Millares 2 23 7" xfId="4236"/>
    <cellStyle name="Millares 2 23 8" xfId="4237"/>
    <cellStyle name="Millares 2 24" xfId="4238"/>
    <cellStyle name="Millares 2 24 2" xfId="4239"/>
    <cellStyle name="Millares 2 24 2 2" xfId="4240"/>
    <cellStyle name="Millares 2 24 2 3" xfId="4241"/>
    <cellStyle name="Millares 2 24 2 4" xfId="4242"/>
    <cellStyle name="Millares 2 24 2 5" xfId="4243"/>
    <cellStyle name="Millares 2 24 3" xfId="4244"/>
    <cellStyle name="Millares 2 24 3 2" xfId="4245"/>
    <cellStyle name="Millares 2 24 3 3" xfId="4246"/>
    <cellStyle name="Millares 2 24 4" xfId="4247"/>
    <cellStyle name="Millares 2 24 4 2" xfId="4248"/>
    <cellStyle name="Millares 2 24 5" xfId="4249"/>
    <cellStyle name="Millares 2 24 5 2" xfId="4250"/>
    <cellStyle name="Millares 2 24 6" xfId="4251"/>
    <cellStyle name="Millares 2 24 6 2" xfId="4252"/>
    <cellStyle name="Millares 2 24 7" xfId="4253"/>
    <cellStyle name="Millares 2 24 8" xfId="4254"/>
    <cellStyle name="Millares 2 25" xfId="4255"/>
    <cellStyle name="Millares 2 25 2" xfId="4256"/>
    <cellStyle name="Millares 2 25 2 2" xfId="4257"/>
    <cellStyle name="Millares 2 25 2 3" xfId="4258"/>
    <cellStyle name="Millares 2 25 2 4" xfId="4259"/>
    <cellStyle name="Millares 2 25 2 5" xfId="4260"/>
    <cellStyle name="Millares 2 25 3" xfId="4261"/>
    <cellStyle name="Millares 2 25 3 2" xfId="4262"/>
    <cellStyle name="Millares 2 25 3 3" xfId="4263"/>
    <cellStyle name="Millares 2 25 4" xfId="4264"/>
    <cellStyle name="Millares 2 25 4 2" xfId="4265"/>
    <cellStyle name="Millares 2 25 5" xfId="4266"/>
    <cellStyle name="Millares 2 25 5 2" xfId="4267"/>
    <cellStyle name="Millares 2 25 6" xfId="4268"/>
    <cellStyle name="Millares 2 25 6 2" xfId="4269"/>
    <cellStyle name="Millares 2 25 7" xfId="4270"/>
    <cellStyle name="Millares 2 26" xfId="4271"/>
    <cellStyle name="Millares 2 26 2" xfId="4272"/>
    <cellStyle name="Millares 2 26 2 2" xfId="4273"/>
    <cellStyle name="Millares 2 26 2 3" xfId="4274"/>
    <cellStyle name="Millares 2 26 2 4" xfId="4275"/>
    <cellStyle name="Millares 2 26 2 5" xfId="4276"/>
    <cellStyle name="Millares 2 26 3" xfId="4277"/>
    <cellStyle name="Millares 2 26 3 2" xfId="4278"/>
    <cellStyle name="Millares 2 26 3 3" xfId="4279"/>
    <cellStyle name="Millares 2 26 4" xfId="4280"/>
    <cellStyle name="Millares 2 26 4 2" xfId="4281"/>
    <cellStyle name="Millares 2 26 5" xfId="4282"/>
    <cellStyle name="Millares 2 26 5 2" xfId="4283"/>
    <cellStyle name="Millares 2 26 6" xfId="4284"/>
    <cellStyle name="Millares 2 26 6 2" xfId="4285"/>
    <cellStyle name="Millares 2 26 7" xfId="4286"/>
    <cellStyle name="Millares 2 27" xfId="4287"/>
    <cellStyle name="Millares 2 27 2" xfId="4288"/>
    <cellStyle name="Millares 2 27 2 2" xfId="4289"/>
    <cellStyle name="Millares 2 27 2 3" xfId="4290"/>
    <cellStyle name="Millares 2 27 2 4" xfId="4291"/>
    <cellStyle name="Millares 2 27 2 5" xfId="4292"/>
    <cellStyle name="Millares 2 27 3" xfId="4293"/>
    <cellStyle name="Millares 2 27 3 2" xfId="4294"/>
    <cellStyle name="Millares 2 27 3 3" xfId="4295"/>
    <cellStyle name="Millares 2 27 4" xfId="4296"/>
    <cellStyle name="Millares 2 27 4 2" xfId="4297"/>
    <cellStyle name="Millares 2 27 5" xfId="4298"/>
    <cellStyle name="Millares 2 27 5 2" xfId="4299"/>
    <cellStyle name="Millares 2 27 6" xfId="4300"/>
    <cellStyle name="Millares 2 27 6 2" xfId="4301"/>
    <cellStyle name="Millares 2 27 7" xfId="4302"/>
    <cellStyle name="Millares 2 28" xfId="4303"/>
    <cellStyle name="Millares 2 29" xfId="4304"/>
    <cellStyle name="Millares 2 3" xfId="4305"/>
    <cellStyle name="Millares 2 3 10" xfId="4306"/>
    <cellStyle name="Millares 2 3 11" xfId="4307"/>
    <cellStyle name="Millares 2 3 12" xfId="4308"/>
    <cellStyle name="Millares 2 3 13" xfId="4309"/>
    <cellStyle name="Millares 2 3 2" xfId="4310"/>
    <cellStyle name="Millares 2 3 2 2" xfId="4311"/>
    <cellStyle name="Millares 2 3 2 3" xfId="4312"/>
    <cellStyle name="Millares 2 3 2 4" xfId="4313"/>
    <cellStyle name="Millares 2 3 3" xfId="4314"/>
    <cellStyle name="Millares 2 3 4" xfId="4315"/>
    <cellStyle name="Millares 2 3 5" xfId="4316"/>
    <cellStyle name="Millares 2 3 6" xfId="4317"/>
    <cellStyle name="Millares 2 3 7" xfId="4318"/>
    <cellStyle name="Millares 2 3 8" xfId="4319"/>
    <cellStyle name="Millares 2 3 9" xfId="4320"/>
    <cellStyle name="Millares 2 30" xfId="4321"/>
    <cellStyle name="Millares 2 31" xfId="4322"/>
    <cellStyle name="Millares 2 4" xfId="4323"/>
    <cellStyle name="Millares 2 4 2" xfId="4324"/>
    <cellStyle name="Millares 2 4 2 2" xfId="4325"/>
    <cellStyle name="Millares 2 4 3" xfId="4326"/>
    <cellStyle name="Millares 2 4 4" xfId="4327"/>
    <cellStyle name="Millares 2 4 5" xfId="4328"/>
    <cellStyle name="Millares 2 4 6" xfId="4329"/>
    <cellStyle name="Millares 2 5" xfId="4330"/>
    <cellStyle name="Millares 2 5 2" xfId="4331"/>
    <cellStyle name="Millares 2 5 2 2" xfId="4332"/>
    <cellStyle name="Millares 2 6" xfId="4333"/>
    <cellStyle name="Millares 2 6 2" xfId="4334"/>
    <cellStyle name="Millares 2 6 2 2" xfId="4335"/>
    <cellStyle name="Millares 2 7" xfId="4336"/>
    <cellStyle name="Millares 2 7 2" xfId="4337"/>
    <cellStyle name="Millares 2 7 2 2" xfId="4338"/>
    <cellStyle name="Millares 2 7 2 3" xfId="4339"/>
    <cellStyle name="Millares 2 7 2 4" xfId="4340"/>
    <cellStyle name="Millares 2 7 2 5" xfId="4341"/>
    <cellStyle name="Millares 2 7 2 6" xfId="4342"/>
    <cellStyle name="Millares 2 7 2 7" xfId="4343"/>
    <cellStyle name="Millares 2 7 3" xfId="4344"/>
    <cellStyle name="Millares 2 7 4" xfId="4345"/>
    <cellStyle name="Millares 2 7 5" xfId="4346"/>
    <cellStyle name="Millares 2 7 6" xfId="4347"/>
    <cellStyle name="Millares 2 7 7" xfId="4348"/>
    <cellStyle name="Millares 2 8" xfId="4349"/>
    <cellStyle name="Millares 2 8 2" xfId="4350"/>
    <cellStyle name="Millares 2 8 3" xfId="4351"/>
    <cellStyle name="Millares 2 9" xfId="4352"/>
    <cellStyle name="Millares 2 9 2" xfId="4353"/>
    <cellStyle name="Millares 2 9 3" xfId="4354"/>
    <cellStyle name="Millares 20" xfId="4355"/>
    <cellStyle name="Millares 20 2" xfId="4356"/>
    <cellStyle name="Millares 20 3" xfId="4357"/>
    <cellStyle name="Millares 21" xfId="4358"/>
    <cellStyle name="Millares 21 2" xfId="4359"/>
    <cellStyle name="Millares 21 3" xfId="4360"/>
    <cellStyle name="Millares 22" xfId="4361"/>
    <cellStyle name="Millares 22 2" xfId="4362"/>
    <cellStyle name="Millares 22 3" xfId="4363"/>
    <cellStyle name="Millares 23" xfId="4364"/>
    <cellStyle name="Millares 23 2" xfId="4365"/>
    <cellStyle name="Millares 23 3" xfId="4366"/>
    <cellStyle name="Millares 24" xfId="4367"/>
    <cellStyle name="Millares 24 2" xfId="4368"/>
    <cellStyle name="Millares 25" xfId="4369"/>
    <cellStyle name="Millares 25 2" xfId="4370"/>
    <cellStyle name="Millares 26" xfId="4371"/>
    <cellStyle name="Millares 26 2" xfId="4372"/>
    <cellStyle name="Millares 27" xfId="4373"/>
    <cellStyle name="Millares 27 2" xfId="4374"/>
    <cellStyle name="Millares 28" xfId="4375"/>
    <cellStyle name="Millares 28 2" xfId="4376"/>
    <cellStyle name="Millares 29" xfId="4377"/>
    <cellStyle name="Millares 29 2" xfId="4378"/>
    <cellStyle name="Millares 3" xfId="4379"/>
    <cellStyle name="Millares 3 10" xfId="4380"/>
    <cellStyle name="Millares 3 11" xfId="4381"/>
    <cellStyle name="Millares 3 11 2" xfId="4382"/>
    <cellStyle name="Millares 3 12" xfId="4383"/>
    <cellStyle name="Millares 3 12 2" xfId="4384"/>
    <cellStyle name="Millares 3 13" xfId="4385"/>
    <cellStyle name="Millares 3 14" xfId="4386"/>
    <cellStyle name="Millares 3 15" xfId="4387"/>
    <cellStyle name="Millares 3 16" xfId="4388"/>
    <cellStyle name="Millares 3 17" xfId="4389"/>
    <cellStyle name="Millares 3 18" xfId="4390"/>
    <cellStyle name="Millares 3 19" xfId="4391"/>
    <cellStyle name="Millares 3 2" xfId="4392"/>
    <cellStyle name="Millares 3 2 10" xfId="4393"/>
    <cellStyle name="Millares 3 2 11" xfId="4394"/>
    <cellStyle name="Millares 3 2 12" xfId="4395"/>
    <cellStyle name="Millares 3 2 2" xfId="4396"/>
    <cellStyle name="Millares 3 2 2 2" xfId="4397"/>
    <cellStyle name="Millares 3 2 3" xfId="4398"/>
    <cellStyle name="Millares 3 2 4" xfId="4399"/>
    <cellStyle name="Millares 3 2 5" xfId="4400"/>
    <cellStyle name="Millares 3 2 6" xfId="4401"/>
    <cellStyle name="Millares 3 2 7" xfId="4402"/>
    <cellStyle name="Millares 3 2 8" xfId="4403"/>
    <cellStyle name="Millares 3 2 9" xfId="4404"/>
    <cellStyle name="Millares 3 20" xfId="4405"/>
    <cellStyle name="Millares 3 21" xfId="4406"/>
    <cellStyle name="Millares 3 22" xfId="4407"/>
    <cellStyle name="Millares 3 23" xfId="4408"/>
    <cellStyle name="Millares 3 24" xfId="4409"/>
    <cellStyle name="Millares 3 25" xfId="4410"/>
    <cellStyle name="Millares 3 26" xfId="4411"/>
    <cellStyle name="Millares 3 27" xfId="4412"/>
    <cellStyle name="Millares 3 28" xfId="4413"/>
    <cellStyle name="Millares 3 29" xfId="4414"/>
    <cellStyle name="Millares 3 3" xfId="4415"/>
    <cellStyle name="Millares 3 3 2" xfId="4416"/>
    <cellStyle name="Millares 3 3 2 2" xfId="4417"/>
    <cellStyle name="Millares 3 3 2 3" xfId="4418"/>
    <cellStyle name="Millares 3 3 3" xfId="4419"/>
    <cellStyle name="Millares 3 3 3 2" xfId="4420"/>
    <cellStyle name="Millares 3 3 4" xfId="4421"/>
    <cellStyle name="Millares 3 30" xfId="4422"/>
    <cellStyle name="Millares 3 31" xfId="4423"/>
    <cellStyle name="Millares 3 32" xfId="4424"/>
    <cellStyle name="Millares 3 33" xfId="4425"/>
    <cellStyle name="Millares 3 34" xfId="4426"/>
    <cellStyle name="Millares 3 35" xfId="4427"/>
    <cellStyle name="Millares 3 36" xfId="4428"/>
    <cellStyle name="Millares 3 37" xfId="4429"/>
    <cellStyle name="Millares 3 4" xfId="4430"/>
    <cellStyle name="Millares 3 4 2" xfId="4431"/>
    <cellStyle name="Millares 3 4 2 2" xfId="4432"/>
    <cellStyle name="Millares 3 4 2 3" xfId="4433"/>
    <cellStyle name="Millares 3 4 2 4" xfId="4434"/>
    <cellStyle name="Millares 3 4 3" xfId="4435"/>
    <cellStyle name="Millares 3 4 3 2" xfId="4436"/>
    <cellStyle name="Millares 3 4 4" xfId="4437"/>
    <cellStyle name="Millares 3 5" xfId="4438"/>
    <cellStyle name="Millares 3 5 2" xfId="4439"/>
    <cellStyle name="Millares 3 5 2 2" xfId="4440"/>
    <cellStyle name="Millares 3 5 3" xfId="4441"/>
    <cellStyle name="Millares 3 6" xfId="4442"/>
    <cellStyle name="Millares 3 7" xfId="4443"/>
    <cellStyle name="Millares 3 8" xfId="4444"/>
    <cellStyle name="Millares 3 9" xfId="4445"/>
    <cellStyle name="Millares 30" xfId="4446"/>
    <cellStyle name="Millares 30 2" xfId="4447"/>
    <cellStyle name="Millares 31" xfId="4448"/>
    <cellStyle name="Millares 31 2" xfId="4449"/>
    <cellStyle name="Millares 32" xfId="4450"/>
    <cellStyle name="Millares 32 2" xfId="4451"/>
    <cellStyle name="Millares 33" xfId="4452"/>
    <cellStyle name="Millares 33 2" xfId="4453"/>
    <cellStyle name="Millares 34" xfId="4454"/>
    <cellStyle name="Millares 34 2" xfId="4455"/>
    <cellStyle name="Millares 35" xfId="4456"/>
    <cellStyle name="Millares 35 2" xfId="4457"/>
    <cellStyle name="Millares 36" xfId="4458"/>
    <cellStyle name="Millares 36 2" xfId="4459"/>
    <cellStyle name="Millares 37" xfId="4460"/>
    <cellStyle name="Millares 37 2" xfId="4461"/>
    <cellStyle name="Millares 38" xfId="4462"/>
    <cellStyle name="Millares 38 2" xfId="4463"/>
    <cellStyle name="Millares 39" xfId="4464"/>
    <cellStyle name="Millares 39 2" xfId="4465"/>
    <cellStyle name="Millares 4" xfId="4466"/>
    <cellStyle name="Millares 4 10" xfId="4467"/>
    <cellStyle name="Millares 4 10 2" xfId="4468"/>
    <cellStyle name="Millares 4 11" xfId="4469"/>
    <cellStyle name="Millares 4 12" xfId="4470"/>
    <cellStyle name="Millares 4 13" xfId="4471"/>
    <cellStyle name="Millares 4 14" xfId="4472"/>
    <cellStyle name="Millares 4 15" xfId="4473"/>
    <cellStyle name="Millares 4 16" xfId="4474"/>
    <cellStyle name="Millares 4 17" xfId="4475"/>
    <cellStyle name="Millares 4 18" xfId="4476"/>
    <cellStyle name="Millares 4 19" xfId="4477"/>
    <cellStyle name="Millares 4 2" xfId="4478"/>
    <cellStyle name="Millares 4 2 2" xfId="4479"/>
    <cellStyle name="Millares 4 2 2 2" xfId="4480"/>
    <cellStyle name="Millares 4 2 2 3" xfId="4481"/>
    <cellStyle name="Millares 4 2 2 4" xfId="4482"/>
    <cellStyle name="Millares 4 2 3" xfId="4483"/>
    <cellStyle name="Millares 4 2 3 2" xfId="4484"/>
    <cellStyle name="Millares 4 2 3 3" xfId="4485"/>
    <cellStyle name="Millares 4 2 4" xfId="4486"/>
    <cellStyle name="Millares 4 2 4 2" xfId="4487"/>
    <cellStyle name="Millares 4 2 4 3" xfId="4488"/>
    <cellStyle name="Millares 4 2 5" xfId="4489"/>
    <cellStyle name="Millares 4 2 6" xfId="4490"/>
    <cellStyle name="Millares 4 20" xfId="4491"/>
    <cellStyle name="Millares 4 21" xfId="4492"/>
    <cellStyle name="Millares 4 22" xfId="4493"/>
    <cellStyle name="Millares 4 23" xfId="4494"/>
    <cellStyle name="Millares 4 24" xfId="4495"/>
    <cellStyle name="Millares 4 25" xfId="4496"/>
    <cellStyle name="Millares 4 26" xfId="4497"/>
    <cellStyle name="Millares 4 27" xfId="4498"/>
    <cellStyle name="Millares 4 28" xfId="4499"/>
    <cellStyle name="Millares 4 29" xfId="4500"/>
    <cellStyle name="Millares 4 3" xfId="4501"/>
    <cellStyle name="Millares 4 3 2" xfId="4502"/>
    <cellStyle name="Millares 4 3 3" xfId="4503"/>
    <cellStyle name="Millares 4 3 4" xfId="4504"/>
    <cellStyle name="Millares 4 30" xfId="4505"/>
    <cellStyle name="Millares 4 31" xfId="4506"/>
    <cellStyle name="Millares 4 32" xfId="4507"/>
    <cellStyle name="Millares 4 33" xfId="4508"/>
    <cellStyle name="Millares 4 4" xfId="4509"/>
    <cellStyle name="Millares 4 4 2" xfId="4510"/>
    <cellStyle name="Millares 4 4 3" xfId="4511"/>
    <cellStyle name="Millares 4 4 4" xfId="4512"/>
    <cellStyle name="Millares 4 5" xfId="4513"/>
    <cellStyle name="Millares 4 5 2" xfId="4514"/>
    <cellStyle name="Millares 4 5 3" xfId="4515"/>
    <cellStyle name="Millares 4 6" xfId="4516"/>
    <cellStyle name="Millares 4 6 2" xfId="4517"/>
    <cellStyle name="Millares 4 6 3" xfId="4518"/>
    <cellStyle name="Millares 4 7" xfId="4519"/>
    <cellStyle name="Millares 4 8" xfId="4520"/>
    <cellStyle name="Millares 4 9" xfId="4521"/>
    <cellStyle name="Millares 40" xfId="4522"/>
    <cellStyle name="Millares 40 2" xfId="4523"/>
    <cellStyle name="Millares 41" xfId="4524"/>
    <cellStyle name="Millares 41 2" xfId="4525"/>
    <cellStyle name="Millares 5" xfId="4526"/>
    <cellStyle name="Millares 5 10" xfId="4527"/>
    <cellStyle name="Millares 5 10 2" xfId="4528"/>
    <cellStyle name="Millares 5 11" xfId="4529"/>
    <cellStyle name="Millares 5 12" xfId="4530"/>
    <cellStyle name="Millares 5 13" xfId="4531"/>
    <cellStyle name="Millares 5 14" xfId="4532"/>
    <cellStyle name="Millares 5 15" xfId="4533"/>
    <cellStyle name="Millares 5 16" xfId="4534"/>
    <cellStyle name="Millares 5 17" xfId="4535"/>
    <cellStyle name="Millares 5 18" xfId="4536"/>
    <cellStyle name="Millares 5 19" xfId="4537"/>
    <cellStyle name="Millares 5 2" xfId="4538"/>
    <cellStyle name="Millares 5 2 2" xfId="4539"/>
    <cellStyle name="Millares 5 2 2 2" xfId="4540"/>
    <cellStyle name="Millares 5 2 3" xfId="4541"/>
    <cellStyle name="Millares 5 2 3 2" xfId="4542"/>
    <cellStyle name="Millares 5 2 4" xfId="4543"/>
    <cellStyle name="Millares 5 2 5" xfId="4544"/>
    <cellStyle name="Millares 5 20" xfId="4545"/>
    <cellStyle name="Millares 5 21" xfId="4546"/>
    <cellStyle name="Millares 5 22" xfId="4547"/>
    <cellStyle name="Millares 5 23" xfId="4548"/>
    <cellStyle name="Millares 5 24" xfId="4549"/>
    <cellStyle name="Millares 5 25" xfId="4550"/>
    <cellStyle name="Millares 5 26" xfId="4551"/>
    <cellStyle name="Millares 5 27" xfId="4552"/>
    <cellStyle name="Millares 5 28" xfId="4553"/>
    <cellStyle name="Millares 5 29" xfId="4554"/>
    <cellStyle name="Millares 5 3" xfId="4555"/>
    <cellStyle name="Millares 5 3 2" xfId="4556"/>
    <cellStyle name="Millares 5 3 3" xfId="4557"/>
    <cellStyle name="Millares 5 3 4" xfId="4558"/>
    <cellStyle name="Millares 5 3 5" xfId="4559"/>
    <cellStyle name="Millares 5 30" xfId="4560"/>
    <cellStyle name="Millares 5 31" xfId="4561"/>
    <cellStyle name="Millares 5 32" xfId="4562"/>
    <cellStyle name="Millares 5 33" xfId="4563"/>
    <cellStyle name="Millares 5 34" xfId="4564"/>
    <cellStyle name="Millares 5 4" xfId="4565"/>
    <cellStyle name="Millares 5 4 2" xfId="4566"/>
    <cellStyle name="Millares 5 4 3" xfId="4567"/>
    <cellStyle name="Millares 5 5" xfId="4568"/>
    <cellStyle name="Millares 5 5 2" xfId="4569"/>
    <cellStyle name="Millares 5 5 3" xfId="4570"/>
    <cellStyle name="Millares 5 5 4" xfId="4571"/>
    <cellStyle name="Millares 5 5 5" xfId="4572"/>
    <cellStyle name="Millares 5 5 6" xfId="4573"/>
    <cellStyle name="Millares 5 5 7" xfId="4574"/>
    <cellStyle name="Millares 5 5 8" xfId="4575"/>
    <cellStyle name="Millares 5 5 9" xfId="4576"/>
    <cellStyle name="Millares 5 6" xfId="4577"/>
    <cellStyle name="Millares 5 6 2" xfId="4578"/>
    <cellStyle name="Millares 5 7" xfId="4579"/>
    <cellStyle name="Millares 5 8" xfId="4580"/>
    <cellStyle name="Millares 5 9" xfId="4581"/>
    <cellStyle name="Millares 6" xfId="4582"/>
    <cellStyle name="Millares 6 10" xfId="4583"/>
    <cellStyle name="Millares 6 10 2" xfId="4584"/>
    <cellStyle name="Millares 6 11" xfId="4585"/>
    <cellStyle name="Millares 6 12" xfId="4586"/>
    <cellStyle name="Millares 6 2" xfId="4587"/>
    <cellStyle name="Millares 6 2 10" xfId="4588"/>
    <cellStyle name="Millares 6 2 11" xfId="4589"/>
    <cellStyle name="Millares 6 2 12" xfId="4590"/>
    <cellStyle name="Millares 6 2 2" xfId="4591"/>
    <cellStyle name="Millares 6 2 2 2" xfId="4592"/>
    <cellStyle name="Millares 6 2 3" xfId="4593"/>
    <cellStyle name="Millares 6 2 3 2" xfId="4594"/>
    <cellStyle name="Millares 6 2 4" xfId="4595"/>
    <cellStyle name="Millares 6 2 5" xfId="4596"/>
    <cellStyle name="Millares 6 2 6" xfId="4597"/>
    <cellStyle name="Millares 6 2 7" xfId="4598"/>
    <cellStyle name="Millares 6 2 8" xfId="4599"/>
    <cellStyle name="Millares 6 2 9" xfId="4600"/>
    <cellStyle name="Millares 6 3" xfId="4601"/>
    <cellStyle name="Millares 6 3 2" xfId="4602"/>
    <cellStyle name="Millares 6 3 3" xfId="4603"/>
    <cellStyle name="Millares 6 3 4" xfId="4604"/>
    <cellStyle name="Millares 6 4" xfId="4605"/>
    <cellStyle name="Millares 6 4 2" xfId="4606"/>
    <cellStyle name="Millares 6 5" xfId="4607"/>
    <cellStyle name="Millares 6 5 2" xfId="4608"/>
    <cellStyle name="Millares 6 6" xfId="4609"/>
    <cellStyle name="Millares 6 6 2" xfId="4610"/>
    <cellStyle name="Millares 6 7" xfId="4611"/>
    <cellStyle name="Millares 6 7 2" xfId="4612"/>
    <cellStyle name="Millares 6 8" xfId="4613"/>
    <cellStyle name="Millares 6 8 2" xfId="4614"/>
    <cellStyle name="Millares 6 9" xfId="4615"/>
    <cellStyle name="Millares 6 9 2" xfId="4616"/>
    <cellStyle name="Millares 7" xfId="4617"/>
    <cellStyle name="Millares 7 10" xfId="4618"/>
    <cellStyle name="Millares 7 11" xfId="4619"/>
    <cellStyle name="Millares 7 12" xfId="4620"/>
    <cellStyle name="Millares 7 13" xfId="4621"/>
    <cellStyle name="Millares 7 14" xfId="4622"/>
    <cellStyle name="Millares 7 15" xfId="4623"/>
    <cellStyle name="Millares 7 16" xfId="4624"/>
    <cellStyle name="Millares 7 17" xfId="4625"/>
    <cellStyle name="Millares 7 18" xfId="4626"/>
    <cellStyle name="Millares 7 19" xfId="4627"/>
    <cellStyle name="Millares 7 2" xfId="4628"/>
    <cellStyle name="Millares 7 2 10" xfId="4629"/>
    <cellStyle name="Millares 7 2 11" xfId="4630"/>
    <cellStyle name="Millares 7 2 12" xfId="4631"/>
    <cellStyle name="Millares 7 2 2" xfId="4632"/>
    <cellStyle name="Millares 7 2 2 2" xfId="4633"/>
    <cellStyle name="Millares 7 2 3" xfId="4634"/>
    <cellStyle name="Millares 7 2 3 2" xfId="4635"/>
    <cellStyle name="Millares 7 2 4" xfId="4636"/>
    <cellStyle name="Millares 7 2 5" xfId="4637"/>
    <cellStyle name="Millares 7 2 6" xfId="4638"/>
    <cellStyle name="Millares 7 2 7" xfId="4639"/>
    <cellStyle name="Millares 7 2 8" xfId="4640"/>
    <cellStyle name="Millares 7 2 9" xfId="4641"/>
    <cellStyle name="Millares 7 20" xfId="4642"/>
    <cellStyle name="Millares 7 21" xfId="4643"/>
    <cellStyle name="Millares 7 22" xfId="4644"/>
    <cellStyle name="Millares 7 23" xfId="4645"/>
    <cellStyle name="Millares 7 24" xfId="4646"/>
    <cellStyle name="Millares 7 25" xfId="4647"/>
    <cellStyle name="Millares 7 26" xfId="4648"/>
    <cellStyle name="Millares 7 3" xfId="4649"/>
    <cellStyle name="Millares 7 3 2" xfId="4650"/>
    <cellStyle name="Millares 7 4" xfId="4651"/>
    <cellStyle name="Millares 7 4 2" xfId="4652"/>
    <cellStyle name="Millares 7 5" xfId="4653"/>
    <cellStyle name="Millares 7 5 2" xfId="4654"/>
    <cellStyle name="Millares 7 6" xfId="4655"/>
    <cellStyle name="Millares 7 6 2" xfId="4656"/>
    <cellStyle name="Millares 7 7" xfId="4657"/>
    <cellStyle name="Millares 7 7 2" xfId="4658"/>
    <cellStyle name="Millares 7 8" xfId="4659"/>
    <cellStyle name="Millares 7 8 2" xfId="4660"/>
    <cellStyle name="Millares 7 9" xfId="4661"/>
    <cellStyle name="Millares 7 9 2" xfId="4662"/>
    <cellStyle name="Millares 8" xfId="4663"/>
    <cellStyle name="Millares 8 10" xfId="4664"/>
    <cellStyle name="Millares 8 11" xfId="4665"/>
    <cellStyle name="Millares 8 12" xfId="4666"/>
    <cellStyle name="Millares 8 13" xfId="4667"/>
    <cellStyle name="Millares 8 14" xfId="4668"/>
    <cellStyle name="Millares 8 15" xfId="4669"/>
    <cellStyle name="Millares 8 16" xfId="4670"/>
    <cellStyle name="Millares 8 17" xfId="4671"/>
    <cellStyle name="Millares 8 18" xfId="4672"/>
    <cellStyle name="Millares 8 19" xfId="4673"/>
    <cellStyle name="Millares 8 2" xfId="4674"/>
    <cellStyle name="Millares 8 2 2" xfId="4675"/>
    <cellStyle name="Millares 8 3" xfId="4676"/>
    <cellStyle name="Millares 8 3 2" xfId="4677"/>
    <cellStyle name="Millares 8 4" xfId="4678"/>
    <cellStyle name="Millares 8 5" xfId="4679"/>
    <cellStyle name="Millares 8 6" xfId="4680"/>
    <cellStyle name="Millares 8 7" xfId="4681"/>
    <cellStyle name="Millares 8 8" xfId="4682"/>
    <cellStyle name="Millares 8 9" xfId="4683"/>
    <cellStyle name="Millares 9" xfId="4684"/>
    <cellStyle name="Millares 9 10" xfId="4685"/>
    <cellStyle name="Millares 9 11" xfId="4686"/>
    <cellStyle name="Millares 9 12" xfId="4687"/>
    <cellStyle name="Millares 9 13" xfId="4688"/>
    <cellStyle name="Millares 9 14" xfId="4689"/>
    <cellStyle name="Millares 9 15" xfId="4690"/>
    <cellStyle name="Millares 9 16" xfId="4691"/>
    <cellStyle name="Millares 9 17" xfId="4692"/>
    <cellStyle name="Millares 9 18" xfId="4693"/>
    <cellStyle name="Millares 9 19" xfId="4694"/>
    <cellStyle name="Millares 9 2" xfId="4695"/>
    <cellStyle name="Millares 9 2 2" xfId="4696"/>
    <cellStyle name="Millares 9 3" xfId="4697"/>
    <cellStyle name="Millares 9 3 2" xfId="4698"/>
    <cellStyle name="Millares 9 4" xfId="4699"/>
    <cellStyle name="Millares 9 5" xfId="4700"/>
    <cellStyle name="Millares 9 6" xfId="4701"/>
    <cellStyle name="Millares 9 7" xfId="4702"/>
    <cellStyle name="Millares 9 8" xfId="4703"/>
    <cellStyle name="Millares 9 9" xfId="4704"/>
    <cellStyle name="Moeda 2" xfId="4705"/>
    <cellStyle name="Moneda 2" xfId="4706"/>
    <cellStyle name="Moneda 2 10" xfId="4707"/>
    <cellStyle name="Moneda 2 11" xfId="4708"/>
    <cellStyle name="Moneda 2 12" xfId="4709"/>
    <cellStyle name="Moneda 2 2" xfId="4710"/>
    <cellStyle name="Moneda 2 2 10" xfId="4711"/>
    <cellStyle name="Moneda 2 2 2" xfId="4712"/>
    <cellStyle name="Moneda 2 2 2 10" xfId="4713"/>
    <cellStyle name="Moneda 2 2 2 2" xfId="4714"/>
    <cellStyle name="Moneda 2 2 2 2 2" xfId="4715"/>
    <cellStyle name="Moneda 2 2 2 3" xfId="4716"/>
    <cellStyle name="Moneda 2 2 2 4" xfId="4717"/>
    <cellStyle name="Moneda 2 2 2 5" xfId="4718"/>
    <cellStyle name="Moneda 2 2 2 6" xfId="4719"/>
    <cellStyle name="Moneda 2 2 2 7" xfId="4720"/>
    <cellStyle name="Moneda 2 2 2 8" xfId="4721"/>
    <cellStyle name="Moneda 2 2 2 9" xfId="4722"/>
    <cellStyle name="Moneda 2 2 3" xfId="4723"/>
    <cellStyle name="Moneda 2 2 3 2" xfId="4724"/>
    <cellStyle name="Moneda 2 2 4" xfId="4725"/>
    <cellStyle name="Moneda 2 2 5" xfId="4726"/>
    <cellStyle name="Moneda 2 2 6" xfId="4727"/>
    <cellStyle name="Moneda 2 2 7" xfId="4728"/>
    <cellStyle name="Moneda 2 2 8" xfId="4729"/>
    <cellStyle name="Moneda 2 2 9" xfId="4730"/>
    <cellStyle name="Moneda 2 3" xfId="4731"/>
    <cellStyle name="Moneda 2 3 10" xfId="4732"/>
    <cellStyle name="Moneda 2 3 11" xfId="4733"/>
    <cellStyle name="Moneda 2 3 2" xfId="4734"/>
    <cellStyle name="Moneda 2 3 2 2" xfId="4735"/>
    <cellStyle name="Moneda 2 3 2 2 2" xfId="4736"/>
    <cellStyle name="Moneda 2 3 2 3" xfId="4737"/>
    <cellStyle name="Moneda 2 3 2 4" xfId="4738"/>
    <cellStyle name="Moneda 2 3 2 5" xfId="4739"/>
    <cellStyle name="Moneda 2 3 2 6" xfId="4740"/>
    <cellStyle name="Moneda 2 3 2 7" xfId="4741"/>
    <cellStyle name="Moneda 2 3 2 8" xfId="4742"/>
    <cellStyle name="Moneda 2 3 2 9" xfId="4743"/>
    <cellStyle name="Moneda 2 3 3" xfId="4744"/>
    <cellStyle name="Moneda 2 3 4" xfId="4745"/>
    <cellStyle name="Moneda 2 3 5" xfId="4746"/>
    <cellStyle name="Moneda 2 3 6" xfId="4747"/>
    <cellStyle name="Moneda 2 3 7" xfId="4748"/>
    <cellStyle name="Moneda 2 3 8" xfId="4749"/>
    <cellStyle name="Moneda 2 3 9" xfId="4750"/>
    <cellStyle name="Moneda 2 4" xfId="4751"/>
    <cellStyle name="Moneda 2 4 2" xfId="4752"/>
    <cellStyle name="Moneda 2 5" xfId="4753"/>
    <cellStyle name="Moneda 2 6" xfId="4754"/>
    <cellStyle name="Moneda 2 7" xfId="4755"/>
    <cellStyle name="Moneda 2 8" xfId="4756"/>
    <cellStyle name="Moneda 2 9" xfId="4757"/>
    <cellStyle name="Moneda 3" xfId="4758"/>
    <cellStyle name="Moneda 3 10" xfId="4759"/>
    <cellStyle name="Moneda 3 11" xfId="4760"/>
    <cellStyle name="Moneda 3 12" xfId="4761"/>
    <cellStyle name="Moneda 3 13" xfId="4762"/>
    <cellStyle name="Moneda 3 14" xfId="4763"/>
    <cellStyle name="Moneda 3 15" xfId="4764"/>
    <cellStyle name="Moneda 3 2" xfId="4765"/>
    <cellStyle name="Moneda 3 2 10" xfId="4766"/>
    <cellStyle name="Moneda 3 2 11" xfId="4767"/>
    <cellStyle name="Moneda 3 2 12" xfId="4768"/>
    <cellStyle name="Moneda 3 2 2" xfId="4769"/>
    <cellStyle name="Moneda 3 2 3" xfId="4770"/>
    <cellStyle name="Moneda 3 2 4" xfId="4771"/>
    <cellStyle name="Moneda 3 2 5" xfId="4772"/>
    <cellStyle name="Moneda 3 2 6" xfId="4773"/>
    <cellStyle name="Moneda 3 2 7" xfId="4774"/>
    <cellStyle name="Moneda 3 2 8" xfId="4775"/>
    <cellStyle name="Moneda 3 2 9" xfId="4776"/>
    <cellStyle name="Moneda 3 3" xfId="4777"/>
    <cellStyle name="Moneda 3 3 10" xfId="4778"/>
    <cellStyle name="Moneda 3 3 11" xfId="4779"/>
    <cellStyle name="Moneda 3 3 12" xfId="4780"/>
    <cellStyle name="Moneda 3 3 2" xfId="4781"/>
    <cellStyle name="Moneda 3 3 3" xfId="4782"/>
    <cellStyle name="Moneda 3 3 4" xfId="4783"/>
    <cellStyle name="Moneda 3 3 5" xfId="4784"/>
    <cellStyle name="Moneda 3 3 6" xfId="4785"/>
    <cellStyle name="Moneda 3 3 7" xfId="4786"/>
    <cellStyle name="Moneda 3 3 8" xfId="4787"/>
    <cellStyle name="Moneda 3 3 9" xfId="4788"/>
    <cellStyle name="Moneda 3 4" xfId="4789"/>
    <cellStyle name="Moneda 3 4 10" xfId="4790"/>
    <cellStyle name="Moneda 3 4 2" xfId="4791"/>
    <cellStyle name="Moneda 3 4 3" xfId="4792"/>
    <cellStyle name="Moneda 3 4 4" xfId="4793"/>
    <cellStyle name="Moneda 3 4 5" xfId="4794"/>
    <cellStyle name="Moneda 3 4 6" xfId="4795"/>
    <cellStyle name="Moneda 3 4 7" xfId="4796"/>
    <cellStyle name="Moneda 3 4 8" xfId="4797"/>
    <cellStyle name="Moneda 3 4 9" xfId="4798"/>
    <cellStyle name="Moneda 3 5" xfId="4799"/>
    <cellStyle name="Moneda 3 6" xfId="4800"/>
    <cellStyle name="Moneda 3 7" xfId="4801"/>
    <cellStyle name="Moneda 3 8" xfId="4802"/>
    <cellStyle name="Moneda 3 9" xfId="4803"/>
    <cellStyle name="Moneda 4" xfId="4804"/>
    <cellStyle name="Moneda 4 10" xfId="4805"/>
    <cellStyle name="Moneda 4 11" xfId="4806"/>
    <cellStyle name="Moneda 4 12" xfId="4807"/>
    <cellStyle name="Moneda 4 2" xfId="4808"/>
    <cellStyle name="Moneda 4 2 10" xfId="4809"/>
    <cellStyle name="Moneda 4 2 11" xfId="4810"/>
    <cellStyle name="Moneda 4 2 12" xfId="4811"/>
    <cellStyle name="Moneda 4 2 2" xfId="4812"/>
    <cellStyle name="Moneda 4 2 3" xfId="4813"/>
    <cellStyle name="Moneda 4 2 4" xfId="4814"/>
    <cellStyle name="Moneda 4 2 5" xfId="4815"/>
    <cellStyle name="Moneda 4 2 6" xfId="4816"/>
    <cellStyle name="Moneda 4 2 7" xfId="4817"/>
    <cellStyle name="Moneda 4 2 8" xfId="4818"/>
    <cellStyle name="Moneda 4 2 9" xfId="4819"/>
    <cellStyle name="Moneda 4 3" xfId="4820"/>
    <cellStyle name="Moneda 4 3 2" xfId="4821"/>
    <cellStyle name="Moneda 4 3 3" xfId="4822"/>
    <cellStyle name="Moneda 4 4" xfId="4823"/>
    <cellStyle name="Moneda 4 5" xfId="4824"/>
    <cellStyle name="Moneda 4 6" xfId="4825"/>
    <cellStyle name="Moneda 4 7" xfId="4826"/>
    <cellStyle name="Moneda 4 8" xfId="4827"/>
    <cellStyle name="Moneda 4 9" xfId="4828"/>
    <cellStyle name="Moneda 5" xfId="4829"/>
    <cellStyle name="Monetario" xfId="4830"/>
    <cellStyle name="Monetario 10" xfId="4831"/>
    <cellStyle name="Monetario 11" xfId="4832"/>
    <cellStyle name="Monetario 12" xfId="4833"/>
    <cellStyle name="Monetario 13" xfId="4834"/>
    <cellStyle name="Monetario 14" xfId="4835"/>
    <cellStyle name="Monetario 15" xfId="4836"/>
    <cellStyle name="Monetario 16" xfId="4837"/>
    <cellStyle name="Monetario 17" xfId="4838"/>
    <cellStyle name="Monetario 18" xfId="4839"/>
    <cellStyle name="Monetario 2" xfId="4840"/>
    <cellStyle name="Monetario 2 2" xfId="4841"/>
    <cellStyle name="Monetario 2 3" xfId="4842"/>
    <cellStyle name="Monetario 2 4" xfId="4843"/>
    <cellStyle name="Monetario 3" xfId="4844"/>
    <cellStyle name="Monetario 3 2" xfId="4845"/>
    <cellStyle name="Monetario 3 2 2" xfId="4846"/>
    <cellStyle name="Monetario 3 3" xfId="4847"/>
    <cellStyle name="Monetario 4" xfId="4848"/>
    <cellStyle name="Monetario 4 2" xfId="4849"/>
    <cellStyle name="Monetario 4 3" xfId="4850"/>
    <cellStyle name="Monetario 5" xfId="4851"/>
    <cellStyle name="Monetario 6" xfId="4852"/>
    <cellStyle name="Monetario 7" xfId="4853"/>
    <cellStyle name="Monetario 8" xfId="4854"/>
    <cellStyle name="Monetario 9" xfId="4855"/>
    <cellStyle name="Neutra 2" xfId="4856"/>
    <cellStyle name="Neutra 2 2" xfId="4857"/>
    <cellStyle name="Neutral" xfId="4858" builtinId="28" customBuiltin="1"/>
    <cellStyle name="Neutral 10" xfId="4859"/>
    <cellStyle name="Neutral 11" xfId="4860"/>
    <cellStyle name="Neutral 12" xfId="4861"/>
    <cellStyle name="Neutral 2" xfId="4862"/>
    <cellStyle name="Neutral 2 2" xfId="4863"/>
    <cellStyle name="Neutral 2 2 2" xfId="4864"/>
    <cellStyle name="Neutral 2 3" xfId="4865"/>
    <cellStyle name="Neutral 2 4" xfId="4866"/>
    <cellStyle name="Neutral 2 5" xfId="4867"/>
    <cellStyle name="Neutral 3" xfId="4868"/>
    <cellStyle name="Neutral 4" xfId="4869"/>
    <cellStyle name="Neutral 5" xfId="4870"/>
    <cellStyle name="Neutral 6" xfId="4871"/>
    <cellStyle name="Neutral 7" xfId="4872"/>
    <cellStyle name="Neutral 8" xfId="4873"/>
    <cellStyle name="Neutral 9" xfId="4874"/>
    <cellStyle name="no dec" xfId="4875"/>
    <cellStyle name="no dec 2" xfId="4876"/>
    <cellStyle name="no dec 2 2" xfId="4877"/>
    <cellStyle name="no dec 2 3" xfId="4878"/>
    <cellStyle name="no dec 3" xfId="4879"/>
    <cellStyle name="no dec 3 2" xfId="4880"/>
    <cellStyle name="no dec 3 3" xfId="4881"/>
    <cellStyle name="no dec 4" xfId="4882"/>
    <cellStyle name="no dec 4 2" xfId="4883"/>
    <cellStyle name="no dec 4 3" xfId="4884"/>
    <cellStyle name="no dec 5" xfId="4885"/>
    <cellStyle name="no dec 6" xfId="4886"/>
    <cellStyle name="no dec 7" xfId="4887"/>
    <cellStyle name="no dec 8" xfId="4888"/>
    <cellStyle name="Normal" xfId="0" builtinId="0"/>
    <cellStyle name="Normal 10" xfId="4889"/>
    <cellStyle name="Normal 10 10" xfId="4890"/>
    <cellStyle name="Normal 10 11" xfId="4891"/>
    <cellStyle name="Normal 10 2" xfId="4892"/>
    <cellStyle name="Normal 10 3" xfId="4893"/>
    <cellStyle name="Normal 10 3 2" xfId="4894"/>
    <cellStyle name="Normal 10 4" xfId="4895"/>
    <cellStyle name="Normal 10 5" xfId="4896"/>
    <cellStyle name="Normal 10 6" xfId="4897"/>
    <cellStyle name="Normal 10 7" xfId="4898"/>
    <cellStyle name="Normal 10 8" xfId="4899"/>
    <cellStyle name="Normal 10 9" xfId="4900"/>
    <cellStyle name="Normal 11" xfId="4901"/>
    <cellStyle name="Normal 11 2" xfId="4902"/>
    <cellStyle name="Normal 11 2 2" xfId="4903"/>
    <cellStyle name="Normal 11 2 3" xfId="4904"/>
    <cellStyle name="Normal 11 3" xfId="4905"/>
    <cellStyle name="Normal 11 3 2" xfId="4906"/>
    <cellStyle name="Normal 12" xfId="4907"/>
    <cellStyle name="Normal 12 10" xfId="4908"/>
    <cellStyle name="Normal 12 11" xfId="4909"/>
    <cellStyle name="Normal 12 12" xfId="4910"/>
    <cellStyle name="Normal 12 2" xfId="4911"/>
    <cellStyle name="Normal 12 3" xfId="4912"/>
    <cellStyle name="Normal 12 4" xfId="4913"/>
    <cellStyle name="Normal 12 5" xfId="4914"/>
    <cellStyle name="Normal 12 6" xfId="4915"/>
    <cellStyle name="Normal 12 7" xfId="4916"/>
    <cellStyle name="Normal 12 8" xfId="4917"/>
    <cellStyle name="Normal 12 9" xfId="4918"/>
    <cellStyle name="Normal 13" xfId="4919"/>
    <cellStyle name="Normal 13 2" xfId="4920"/>
    <cellStyle name="Normal 13 3" xfId="4921"/>
    <cellStyle name="Normal 13 4" xfId="4922"/>
    <cellStyle name="Normal 14" xfId="4923"/>
    <cellStyle name="Normal 14 2" xfId="4924"/>
    <cellStyle name="Normal 15" xfId="4925"/>
    <cellStyle name="Normal 15 2" xfId="4926"/>
    <cellStyle name="Normal 15_Aerosur Banco Estado 2007" xfId="4927"/>
    <cellStyle name="Normal 16" xfId="4928"/>
    <cellStyle name="Normal 16 2" xfId="4929"/>
    <cellStyle name="Normal 17" xfId="4930"/>
    <cellStyle name="Normal 18" xfId="4931"/>
    <cellStyle name="Normal 18 2" xfId="4932"/>
    <cellStyle name="Normal 18 3" xfId="4933"/>
    <cellStyle name="Normal 18 4" xfId="4934"/>
    <cellStyle name="Normal 19" xfId="4935"/>
    <cellStyle name="Normal 19 2" xfId="4936"/>
    <cellStyle name="Normal 2" xfId="4937"/>
    <cellStyle name="Normal 2 10" xfId="4938"/>
    <cellStyle name="Normal 2 10 2" xfId="4939"/>
    <cellStyle name="Normal 2 100" xfId="4940"/>
    <cellStyle name="Normal 2 101" xfId="4941"/>
    <cellStyle name="Normal 2 102" xfId="4942"/>
    <cellStyle name="Normal 2 103" xfId="4943"/>
    <cellStyle name="Normal 2 104" xfId="4944"/>
    <cellStyle name="Normal 2 105" xfId="4945"/>
    <cellStyle name="Normal 2 106" xfId="4946"/>
    <cellStyle name="Normal 2 107" xfId="4947"/>
    <cellStyle name="Normal 2 108" xfId="4948"/>
    <cellStyle name="Normal 2 109" xfId="4949"/>
    <cellStyle name="Normal 2 11" xfId="4950"/>
    <cellStyle name="Normal 2 11 2" xfId="4951"/>
    <cellStyle name="Normal 2 11 2 2" xfId="4952"/>
    <cellStyle name="Normal 2 11 2 2 2" xfId="4953"/>
    <cellStyle name="Normal 2 11 2 2 2 2" xfId="4954"/>
    <cellStyle name="Normal 2 11 2 2 2 2 2" xfId="4955"/>
    <cellStyle name="Normal 2 11 2 2 3" xfId="4956"/>
    <cellStyle name="Normal 2 11 2 2 4" xfId="4957"/>
    <cellStyle name="Normal 2 11 2 3" xfId="4958"/>
    <cellStyle name="Normal 2 11 2 3 2" xfId="4959"/>
    <cellStyle name="Normal 2 11 2 3 2 2" xfId="4960"/>
    <cellStyle name="Normal 2 11 2 4" xfId="4961"/>
    <cellStyle name="Normal 2 11 3" xfId="4962"/>
    <cellStyle name="Normal 2 11 4" xfId="4963"/>
    <cellStyle name="Normal 2 11 4 2" xfId="4964"/>
    <cellStyle name="Normal 2 11 4 2 2" xfId="4965"/>
    <cellStyle name="Normal 2 11 5" xfId="4966"/>
    <cellStyle name="Normal 2 11 6" xfId="4967"/>
    <cellStyle name="Normal 2 11 7" xfId="4968"/>
    <cellStyle name="Normal 2 11 8" xfId="4969"/>
    <cellStyle name="Normal 2 110" xfId="4970"/>
    <cellStyle name="Normal 2 111" xfId="4971"/>
    <cellStyle name="Normal 2 112" xfId="4972"/>
    <cellStyle name="Normal 2 113" xfId="4973"/>
    <cellStyle name="Normal 2 114" xfId="4974"/>
    <cellStyle name="Normal 2 115" xfId="4975"/>
    <cellStyle name="Normal 2 116" xfId="4976"/>
    <cellStyle name="Normal 2 117" xfId="4977"/>
    <cellStyle name="Normal 2 118" xfId="4978"/>
    <cellStyle name="Normal 2 119" xfId="4979"/>
    <cellStyle name="Normal 2 12" xfId="4980"/>
    <cellStyle name="Normal 2 12 2" xfId="4981"/>
    <cellStyle name="Normal 2 12 2 2" xfId="4982"/>
    <cellStyle name="Normal 2 12 2 2 2" xfId="4983"/>
    <cellStyle name="Normal 2 12 2 2 2 2" xfId="4984"/>
    <cellStyle name="Normal 2 12 2 2 2 2 2" xfId="4985"/>
    <cellStyle name="Normal 2 12 2 2 3" xfId="4986"/>
    <cellStyle name="Normal 2 12 2 2 4" xfId="4987"/>
    <cellStyle name="Normal 2 12 2 3" xfId="4988"/>
    <cellStyle name="Normal 2 12 2 3 2" xfId="4989"/>
    <cellStyle name="Normal 2 12 2 3 2 2" xfId="4990"/>
    <cellStyle name="Normal 2 12 2 4" xfId="4991"/>
    <cellStyle name="Normal 2 12 3" xfId="4992"/>
    <cellStyle name="Normal 2 12 4" xfId="4993"/>
    <cellStyle name="Normal 2 12 4 2" xfId="4994"/>
    <cellStyle name="Normal 2 12 4 2 2" xfId="4995"/>
    <cellStyle name="Normal 2 12 5" xfId="4996"/>
    <cellStyle name="Normal 2 12 6" xfId="4997"/>
    <cellStyle name="Normal 2 12 7" xfId="4998"/>
    <cellStyle name="Normal 2 12 8" xfId="4999"/>
    <cellStyle name="Normal 2 120" xfId="5000"/>
    <cellStyle name="Normal 2 121" xfId="5001"/>
    <cellStyle name="Normal 2 122" xfId="5002"/>
    <cellStyle name="Normal 2 123" xfId="5003"/>
    <cellStyle name="Normal 2 124" xfId="5004"/>
    <cellStyle name="Normal 2 125" xfId="5005"/>
    <cellStyle name="Normal 2 126" xfId="5006"/>
    <cellStyle name="Normal 2 127" xfId="5007"/>
    <cellStyle name="Normal 2 128" xfId="5008"/>
    <cellStyle name="Normal 2 129" xfId="5009"/>
    <cellStyle name="Normal 2 13" xfId="5010"/>
    <cellStyle name="Normal 2 13 2" xfId="5011"/>
    <cellStyle name="Normal 2 13 2 2" xfId="5012"/>
    <cellStyle name="Normal 2 13 2 2 2" xfId="5013"/>
    <cellStyle name="Normal 2 13 2 2 2 2" xfId="5014"/>
    <cellStyle name="Normal 2 13 2 2 2 2 2" xfId="5015"/>
    <cellStyle name="Normal 2 13 2 2 3" xfId="5016"/>
    <cellStyle name="Normal 2 13 2 2 4" xfId="5017"/>
    <cellStyle name="Normal 2 13 2 3" xfId="5018"/>
    <cellStyle name="Normal 2 13 2 3 2" xfId="5019"/>
    <cellStyle name="Normal 2 13 2 3 2 2" xfId="5020"/>
    <cellStyle name="Normal 2 13 2 4" xfId="5021"/>
    <cellStyle name="Normal 2 13 3" xfId="5022"/>
    <cellStyle name="Normal 2 13 4" xfId="5023"/>
    <cellStyle name="Normal 2 13 4 2" xfId="5024"/>
    <cellStyle name="Normal 2 13 4 2 2" xfId="5025"/>
    <cellStyle name="Normal 2 13 5" xfId="5026"/>
    <cellStyle name="Normal 2 13 6" xfId="5027"/>
    <cellStyle name="Normal 2 13 7" xfId="5028"/>
    <cellStyle name="Normal 2 13 8" xfId="5029"/>
    <cellStyle name="Normal 2 13 9" xfId="5030"/>
    <cellStyle name="Normal 2 130" xfId="5031"/>
    <cellStyle name="Normal 2 131" xfId="5032"/>
    <cellStyle name="Normal 2 132" xfId="5033"/>
    <cellStyle name="Normal 2 133" xfId="5034"/>
    <cellStyle name="Normal 2 134" xfId="5035"/>
    <cellStyle name="Normal 2 135" xfId="5036"/>
    <cellStyle name="Normal 2 136" xfId="5037"/>
    <cellStyle name="Normal 2 137" xfId="5038"/>
    <cellStyle name="Normal 2 138" xfId="5039"/>
    <cellStyle name="Normal 2 139" xfId="5040"/>
    <cellStyle name="Normal 2 14" xfId="5041"/>
    <cellStyle name="Normal 2 14 2" xfId="5042"/>
    <cellStyle name="Normal 2 14 2 2" xfId="5043"/>
    <cellStyle name="Normal 2 14 2 2 2" xfId="5044"/>
    <cellStyle name="Normal 2 14 2 2 2 2" xfId="5045"/>
    <cellStyle name="Normal 2 14 2 2 2 2 2" xfId="5046"/>
    <cellStyle name="Normal 2 14 2 2 3" xfId="5047"/>
    <cellStyle name="Normal 2 14 2 2 4" xfId="5048"/>
    <cellStyle name="Normal 2 14 2 3" xfId="5049"/>
    <cellStyle name="Normal 2 14 2 3 2" xfId="5050"/>
    <cellStyle name="Normal 2 14 2 3 2 2" xfId="5051"/>
    <cellStyle name="Normal 2 14 2 4" xfId="5052"/>
    <cellStyle name="Normal 2 14 3" xfId="5053"/>
    <cellStyle name="Normal 2 14 4" xfId="5054"/>
    <cellStyle name="Normal 2 14 4 2" xfId="5055"/>
    <cellStyle name="Normal 2 14 4 2 2" xfId="5056"/>
    <cellStyle name="Normal 2 14 5" xfId="5057"/>
    <cellStyle name="Normal 2 14 6" xfId="5058"/>
    <cellStyle name="Normal 2 14 7" xfId="5059"/>
    <cellStyle name="Normal 2 14 8" xfId="5060"/>
    <cellStyle name="Normal 2 14 9" xfId="5061"/>
    <cellStyle name="Normal 2 140" xfId="5062"/>
    <cellStyle name="Normal 2 141" xfId="5063"/>
    <cellStyle name="Normal 2 142" xfId="5064"/>
    <cellStyle name="Normal 2 143" xfId="5065"/>
    <cellStyle name="Normal 2 144" xfId="5066"/>
    <cellStyle name="Normal 2 145" xfId="5067"/>
    <cellStyle name="Normal 2 146" xfId="5068"/>
    <cellStyle name="Normal 2 147" xfId="5069"/>
    <cellStyle name="Normal 2 148" xfId="5070"/>
    <cellStyle name="Normal 2 149" xfId="5071"/>
    <cellStyle name="Normal 2 15" xfId="5072"/>
    <cellStyle name="Normal 2 15 2" xfId="5073"/>
    <cellStyle name="Normal 2 15 2 2" xfId="5074"/>
    <cellStyle name="Normal 2 15 2 2 2" xfId="5075"/>
    <cellStyle name="Normal 2 15 2 2 2 2" xfId="5076"/>
    <cellStyle name="Normal 2 15 2 2 2 2 2" xfId="5077"/>
    <cellStyle name="Normal 2 15 2 2 3" xfId="5078"/>
    <cellStyle name="Normal 2 15 2 2 4" xfId="5079"/>
    <cellStyle name="Normal 2 15 2 3" xfId="5080"/>
    <cellStyle name="Normal 2 15 2 3 2" xfId="5081"/>
    <cellStyle name="Normal 2 15 2 3 2 2" xfId="5082"/>
    <cellStyle name="Normal 2 15 2 4" xfId="5083"/>
    <cellStyle name="Normal 2 15 3" xfId="5084"/>
    <cellStyle name="Normal 2 15 4" xfId="5085"/>
    <cellStyle name="Normal 2 15 4 2" xfId="5086"/>
    <cellStyle name="Normal 2 15 4 2 2" xfId="5087"/>
    <cellStyle name="Normal 2 15 5" xfId="5088"/>
    <cellStyle name="Normal 2 15 6" xfId="5089"/>
    <cellStyle name="Normal 2 15 7" xfId="5090"/>
    <cellStyle name="Normal 2 15 8" xfId="5091"/>
    <cellStyle name="Normal 2 15 9" xfId="5092"/>
    <cellStyle name="Normal 2 150" xfId="5093"/>
    <cellStyle name="Normal 2 151" xfId="5094"/>
    <cellStyle name="Normal 2 152" xfId="5095"/>
    <cellStyle name="Normal 2 153" xfId="5096"/>
    <cellStyle name="Normal 2 154" xfId="5097"/>
    <cellStyle name="Normal 2 155" xfId="5098"/>
    <cellStyle name="Normal 2 156" xfId="5099"/>
    <cellStyle name="Normal 2 157" xfId="5100"/>
    <cellStyle name="Normal 2 158" xfId="5101"/>
    <cellStyle name="Normal 2 159" xfId="5102"/>
    <cellStyle name="Normal 2 16" xfId="5103"/>
    <cellStyle name="Normal 2 16 2" xfId="5104"/>
    <cellStyle name="Normal 2 16 3" xfId="5105"/>
    <cellStyle name="Normal 2 160" xfId="5106"/>
    <cellStyle name="Normal 2 161" xfId="5107"/>
    <cellStyle name="Normal 2 162" xfId="5108"/>
    <cellStyle name="Normal 2 163" xfId="5109"/>
    <cellStyle name="Normal 2 164" xfId="5110"/>
    <cellStyle name="Normal 2 165" xfId="5111"/>
    <cellStyle name="Normal 2 166" xfId="5112"/>
    <cellStyle name="Normal 2 167" xfId="5113"/>
    <cellStyle name="Normal 2 168" xfId="5114"/>
    <cellStyle name="Normal 2 169" xfId="5115"/>
    <cellStyle name="Normal 2 17" xfId="5116"/>
    <cellStyle name="Normal 2 17 2" xfId="5117"/>
    <cellStyle name="Normal 2 17 3" xfId="5118"/>
    <cellStyle name="Normal 2 170" xfId="5119"/>
    <cellStyle name="Normal 2 171" xfId="5120"/>
    <cellStyle name="Normal 2 172" xfId="5121"/>
    <cellStyle name="Normal 2 173" xfId="5122"/>
    <cellStyle name="Normal 2 174" xfId="5123"/>
    <cellStyle name="Normal 2 174 2" xfId="5124"/>
    <cellStyle name="Normal 2 175" xfId="5125"/>
    <cellStyle name="Normal 2 176" xfId="5126"/>
    <cellStyle name="Normal 2 18" xfId="5127"/>
    <cellStyle name="Normal 2 19" xfId="5128"/>
    <cellStyle name="Normal 2 2" xfId="5129"/>
    <cellStyle name="Normal 2 2 10" xfId="5130"/>
    <cellStyle name="Normal 2 2 10 2" xfId="5131"/>
    <cellStyle name="Normal 2 2 10 2 2" xfId="5132"/>
    <cellStyle name="Normal 2 2 10 2 2 2" xfId="5133"/>
    <cellStyle name="Normal 2 2 10 2 2 2 2" xfId="5134"/>
    <cellStyle name="Normal 2 2 10 2 2 2 2 2" xfId="5135"/>
    <cellStyle name="Normal 2 2 10 2 2 3" xfId="5136"/>
    <cellStyle name="Normal 2 2 10 2 2 4" xfId="5137"/>
    <cellStyle name="Normal 2 2 10 2 3" xfId="5138"/>
    <cellStyle name="Normal 2 2 10 2 3 2" xfId="5139"/>
    <cellStyle name="Normal 2 2 10 2 3 2 2" xfId="5140"/>
    <cellStyle name="Normal 2 2 10 2 4" xfId="5141"/>
    <cellStyle name="Normal 2 2 10 3" xfId="5142"/>
    <cellStyle name="Normal 2 2 10 4" xfId="5143"/>
    <cellStyle name="Normal 2 2 10 4 2" xfId="5144"/>
    <cellStyle name="Normal 2 2 10 4 2 2" xfId="5145"/>
    <cellStyle name="Normal 2 2 10 5" xfId="5146"/>
    <cellStyle name="Normal 2 2 10 6" xfId="5147"/>
    <cellStyle name="Normal 2 2 10 7" xfId="5148"/>
    <cellStyle name="Normal 2 2 10 8" xfId="5149"/>
    <cellStyle name="Normal 2 2 11" xfId="5150"/>
    <cellStyle name="Normal 2 2 12" xfId="5151"/>
    <cellStyle name="Normal 2 2 13" xfId="5152"/>
    <cellStyle name="Normal 2 2 14" xfId="5153"/>
    <cellStyle name="Normal 2 2 15" xfId="5154"/>
    <cellStyle name="Normal 2 2 16" xfId="5155"/>
    <cellStyle name="Normal 2 2 17" xfId="5156"/>
    <cellStyle name="Normal 2 2 17 2" xfId="5157"/>
    <cellStyle name="Normal 2 2 17 2 2" xfId="5158"/>
    <cellStyle name="Normal 2 2 17 2 2 2" xfId="5159"/>
    <cellStyle name="Normal 2 2 17 2 2 2 2" xfId="5160"/>
    <cellStyle name="Normal 2 2 17 2 3" xfId="5161"/>
    <cellStyle name="Normal 2 2 17 2 4" xfId="5162"/>
    <cellStyle name="Normal 2 2 17 3" xfId="5163"/>
    <cellStyle name="Normal 2 2 17 3 2" xfId="5164"/>
    <cellStyle name="Normal 2 2 17 3 2 2" xfId="5165"/>
    <cellStyle name="Normal 2 2 17 4" xfId="5166"/>
    <cellStyle name="Normal 2 2 18" xfId="5167"/>
    <cellStyle name="Normal 2 2 18 2" xfId="5168"/>
    <cellStyle name="Normal 2 2 18 2 2" xfId="5169"/>
    <cellStyle name="Normal 2 2 19" xfId="5170"/>
    <cellStyle name="Normal 2 2 2" xfId="5171"/>
    <cellStyle name="Normal 2 2 2 10" xfId="5172"/>
    <cellStyle name="Normal 2 2 2 11" xfId="5173"/>
    <cellStyle name="Normal 2 2 2 11 2" xfId="5174"/>
    <cellStyle name="Normal 2 2 2 11 2 2" xfId="5175"/>
    <cellStyle name="Normal 2 2 2 12" xfId="5176"/>
    <cellStyle name="Normal 2 2 2 13" xfId="5177"/>
    <cellStyle name="Normal 2 2 2 14" xfId="5178"/>
    <cellStyle name="Normal 2 2 2 15" xfId="5179"/>
    <cellStyle name="Normal 2 2 2 16" xfId="5180"/>
    <cellStyle name="Normal 2 2 2 16 2" xfId="5181"/>
    <cellStyle name="Normal 2 2 2 17" xfId="5182"/>
    <cellStyle name="Normal 2 2 2 18" xfId="5183"/>
    <cellStyle name="Normal 2 2 2 2" xfId="5184"/>
    <cellStyle name="Normal 2 2 2 2 10" xfId="5185"/>
    <cellStyle name="Normal 2 2 2 2 11" xfId="5186"/>
    <cellStyle name="Normal 2 2 2 2 12" xfId="5187"/>
    <cellStyle name="Normal 2 2 2 2 13" xfId="5188"/>
    <cellStyle name="Normal 2 2 2 2 14" xfId="5189"/>
    <cellStyle name="Normal 2 2 2 2 14 2" xfId="5190"/>
    <cellStyle name="Normal 2 2 2 2 15" xfId="5191"/>
    <cellStyle name="Normal 2 2 2 2 16" xfId="5192"/>
    <cellStyle name="Normal 2 2 2 2 17" xfId="5193"/>
    <cellStyle name="Normal 2 2 2 2 2" xfId="5194"/>
    <cellStyle name="Normal 2 2 2 2 2 10" xfId="5195"/>
    <cellStyle name="Normal 2 2 2 2 2 11" xfId="5196"/>
    <cellStyle name="Normal 2 2 2 2 2 12" xfId="5197"/>
    <cellStyle name="Normal 2 2 2 2 2 13" xfId="5198"/>
    <cellStyle name="Normal 2 2 2 2 2 14" xfId="5199"/>
    <cellStyle name="Normal 2 2 2 2 2 14 2" xfId="5200"/>
    <cellStyle name="Normal 2 2 2 2 2 2" xfId="5201"/>
    <cellStyle name="Normal 2 2 2 2 2 2 10" xfId="5202"/>
    <cellStyle name="Normal 2 2 2 2 2 2 11" xfId="5203"/>
    <cellStyle name="Normal 2 2 2 2 2 2 12" xfId="5204"/>
    <cellStyle name="Normal 2 2 2 2 2 2 13" xfId="5205"/>
    <cellStyle name="Normal 2 2 2 2 2 2 13 2" xfId="5206"/>
    <cellStyle name="Normal 2 2 2 2 2 2 2" xfId="5207"/>
    <cellStyle name="Normal 2 2 2 2 2 2 2 10" xfId="5208"/>
    <cellStyle name="Normal 2 2 2 2 2 2 2 11" xfId="5209"/>
    <cellStyle name="Normal 2 2 2 2 2 2 2 12" xfId="5210"/>
    <cellStyle name="Normal 2 2 2 2 2 2 2 13" xfId="5211"/>
    <cellStyle name="Normal 2 2 2 2 2 2 2 13 2" xfId="5212"/>
    <cellStyle name="Normal 2 2 2 2 2 2 2 2" xfId="5213"/>
    <cellStyle name="Normal 2 2 2 2 2 2 2 2 2" xfId="5214"/>
    <cellStyle name="Normal 2 2 2 2 2 2 2 2 2 2" xfId="5215"/>
    <cellStyle name="Normal 2 2 2 2 2 2 2 2 2 2 2" xfId="5216"/>
    <cellStyle name="Normal 2 2 2 2 2 2 2 2 2 2 2 2" xfId="5217"/>
    <cellStyle name="Normal 2 2 2 2 2 2 2 2 2 2 2 2 2" xfId="5218"/>
    <cellStyle name="Normal 2 2 2 2 2 2 2 2 2 2 2 2 2 2" xfId="5219"/>
    <cellStyle name="Normal 2 2 2 2 2 2 2 2 2 2 2 2 3" xfId="5220"/>
    <cellStyle name="Normal 2 2 2 2 2 2 2 2 2 2 2 3" xfId="5221"/>
    <cellStyle name="Normal 2 2 2 2 2 2 2 2 2 2 2 3 2" xfId="5222"/>
    <cellStyle name="Normal 2 2 2 2 2 2 2 2 2 2 3" xfId="5223"/>
    <cellStyle name="Normal 2 2 2 2 2 2 2 2 2 2 3 2" xfId="5224"/>
    <cellStyle name="Normal 2 2 2 2 2 2 2 2 2 3" xfId="5225"/>
    <cellStyle name="Normal 2 2 2 2 2 2 2 2 2 4" xfId="5226"/>
    <cellStyle name="Normal 2 2 2 2 2 2 2 2 2 5" xfId="5227"/>
    <cellStyle name="Normal 2 2 2 2 2 2 2 2 2 5 2" xfId="5228"/>
    <cellStyle name="Normal 2 2 2 2 2 2 2 2 3" xfId="5229"/>
    <cellStyle name="Normal 2 2 2 2 2 2 2 2 3 2" xfId="5230"/>
    <cellStyle name="Normal 2 2 2 2 2 2 2 2 3 2 2" xfId="5231"/>
    <cellStyle name="Normal 2 2 2 2 2 2 2 2 4" xfId="5232"/>
    <cellStyle name="Normal 2 2 2 2 2 2 2 2 5" xfId="5233"/>
    <cellStyle name="Normal 2 2 2 2 2 2 2 2 5 2" xfId="5234"/>
    <cellStyle name="Normal 2 2 2 2 2 2 2 3" xfId="5235"/>
    <cellStyle name="Normal 2 2 2 2 2 2 2 4" xfId="5236"/>
    <cellStyle name="Normal 2 2 2 2 2 2 2 5" xfId="5237"/>
    <cellStyle name="Normal 2 2 2 2 2 2 2 6" xfId="5238"/>
    <cellStyle name="Normal 2 2 2 2 2 2 2 7" xfId="5239"/>
    <cellStyle name="Normal 2 2 2 2 2 2 2 8" xfId="5240"/>
    <cellStyle name="Normal 2 2 2 2 2 2 2 8 2" xfId="5241"/>
    <cellStyle name="Normal 2 2 2 2 2 2 2 8 2 2" xfId="5242"/>
    <cellStyle name="Normal 2 2 2 2 2 2 2 9" xfId="5243"/>
    <cellStyle name="Normal 2 2 2 2 2 2 3" xfId="5244"/>
    <cellStyle name="Normal 2 2 2 2 2 2 3 2" xfId="5245"/>
    <cellStyle name="Normal 2 2 2 2 2 2 3 2 2" xfId="5246"/>
    <cellStyle name="Normal 2 2 2 2 2 2 3 2 2 2" xfId="5247"/>
    <cellStyle name="Normal 2 2 2 2 2 2 3 2 2 2 2" xfId="5248"/>
    <cellStyle name="Normal 2 2 2 2 2 2 3 2 2 2 2 2" xfId="5249"/>
    <cellStyle name="Normal 2 2 2 2 2 2 3 2 2 3" xfId="5250"/>
    <cellStyle name="Normal 2 2 2 2 2 2 3 2 2 4" xfId="5251"/>
    <cellStyle name="Normal 2 2 2 2 2 2 3 2 3" xfId="5252"/>
    <cellStyle name="Normal 2 2 2 2 2 2 3 2 3 2" xfId="5253"/>
    <cellStyle name="Normal 2 2 2 2 2 2 3 2 3 2 2" xfId="5254"/>
    <cellStyle name="Normal 2 2 2 2 2 2 3 2 4" xfId="5255"/>
    <cellStyle name="Normal 2 2 2 2 2 2 3 3" xfId="5256"/>
    <cellStyle name="Normal 2 2 2 2 2 2 3 4" xfId="5257"/>
    <cellStyle name="Normal 2 2 2 2 2 2 3 4 2" xfId="5258"/>
    <cellStyle name="Normal 2 2 2 2 2 2 3 4 2 2" xfId="5259"/>
    <cellStyle name="Normal 2 2 2 2 2 2 3 5" xfId="5260"/>
    <cellStyle name="Normal 2 2 2 2 2 2 3 6" xfId="5261"/>
    <cellStyle name="Normal 2 2 2 2 2 2 3 7" xfId="5262"/>
    <cellStyle name="Normal 2 2 2 2 2 2 3 8" xfId="5263"/>
    <cellStyle name="Normal 2 2 2 2 2 2 4" xfId="5264"/>
    <cellStyle name="Normal 2 2 2 2 2 2 4 2" xfId="5265"/>
    <cellStyle name="Normal 2 2 2 2 2 2 4 2 2" xfId="5266"/>
    <cellStyle name="Normal 2 2 2 2 2 2 4 2 2 2" xfId="5267"/>
    <cellStyle name="Normal 2 2 2 2 2 2 4 2 2 2 2" xfId="5268"/>
    <cellStyle name="Normal 2 2 2 2 2 2 4 2 2 2 2 2" xfId="5269"/>
    <cellStyle name="Normal 2 2 2 2 2 2 4 2 2 3" xfId="5270"/>
    <cellStyle name="Normal 2 2 2 2 2 2 4 2 2 4" xfId="5271"/>
    <cellStyle name="Normal 2 2 2 2 2 2 4 2 3" xfId="5272"/>
    <cellStyle name="Normal 2 2 2 2 2 2 4 2 3 2" xfId="5273"/>
    <cellStyle name="Normal 2 2 2 2 2 2 4 2 3 2 2" xfId="5274"/>
    <cellStyle name="Normal 2 2 2 2 2 2 4 2 4" xfId="5275"/>
    <cellStyle name="Normal 2 2 2 2 2 2 4 3" xfId="5276"/>
    <cellStyle name="Normal 2 2 2 2 2 2 4 4" xfId="5277"/>
    <cellStyle name="Normal 2 2 2 2 2 2 4 4 2" xfId="5278"/>
    <cellStyle name="Normal 2 2 2 2 2 2 4 4 2 2" xfId="5279"/>
    <cellStyle name="Normal 2 2 2 2 2 2 4 5" xfId="5280"/>
    <cellStyle name="Normal 2 2 2 2 2 2 4 6" xfId="5281"/>
    <cellStyle name="Normal 2 2 2 2 2 2 4 7" xfId="5282"/>
    <cellStyle name="Normal 2 2 2 2 2 2 4 8" xfId="5283"/>
    <cellStyle name="Normal 2 2 2 2 2 2 5" xfId="5284"/>
    <cellStyle name="Normal 2 2 2 2 2 2 5 2" xfId="5285"/>
    <cellStyle name="Normal 2 2 2 2 2 2 5 2 2" xfId="5286"/>
    <cellStyle name="Normal 2 2 2 2 2 2 5 2 2 2" xfId="5287"/>
    <cellStyle name="Normal 2 2 2 2 2 2 5 2 2 2 2" xfId="5288"/>
    <cellStyle name="Normal 2 2 2 2 2 2 5 2 2 2 2 2" xfId="5289"/>
    <cellStyle name="Normal 2 2 2 2 2 2 5 2 2 3" xfId="5290"/>
    <cellStyle name="Normal 2 2 2 2 2 2 5 2 2 4" xfId="5291"/>
    <cellStyle name="Normal 2 2 2 2 2 2 5 2 3" xfId="5292"/>
    <cellStyle name="Normal 2 2 2 2 2 2 5 2 3 2" xfId="5293"/>
    <cellStyle name="Normal 2 2 2 2 2 2 5 2 3 2 2" xfId="5294"/>
    <cellStyle name="Normal 2 2 2 2 2 2 5 2 4" xfId="5295"/>
    <cellStyle name="Normal 2 2 2 2 2 2 5 3" xfId="5296"/>
    <cellStyle name="Normal 2 2 2 2 2 2 5 4" xfId="5297"/>
    <cellStyle name="Normal 2 2 2 2 2 2 5 4 2" xfId="5298"/>
    <cellStyle name="Normal 2 2 2 2 2 2 5 4 2 2" xfId="5299"/>
    <cellStyle name="Normal 2 2 2 2 2 2 5 5" xfId="5300"/>
    <cellStyle name="Normal 2 2 2 2 2 2 5 6" xfId="5301"/>
    <cellStyle name="Normal 2 2 2 2 2 2 5 7" xfId="5302"/>
    <cellStyle name="Normal 2 2 2 2 2 2 5 8" xfId="5303"/>
    <cellStyle name="Normal 2 2 2 2 2 2 6" xfId="5304"/>
    <cellStyle name="Normal 2 2 2 2 2 2 6 2" xfId="5305"/>
    <cellStyle name="Normal 2 2 2 2 2 2 6 2 2" xfId="5306"/>
    <cellStyle name="Normal 2 2 2 2 2 2 6 2 2 2" xfId="5307"/>
    <cellStyle name="Normal 2 2 2 2 2 2 6 2 2 2 2" xfId="5308"/>
    <cellStyle name="Normal 2 2 2 2 2 2 6 2 2 2 2 2" xfId="5309"/>
    <cellStyle name="Normal 2 2 2 2 2 2 6 2 2 3" xfId="5310"/>
    <cellStyle name="Normal 2 2 2 2 2 2 6 2 2 4" xfId="5311"/>
    <cellStyle name="Normal 2 2 2 2 2 2 6 2 3" xfId="5312"/>
    <cellStyle name="Normal 2 2 2 2 2 2 6 2 3 2" xfId="5313"/>
    <cellStyle name="Normal 2 2 2 2 2 2 6 2 3 2 2" xfId="5314"/>
    <cellStyle name="Normal 2 2 2 2 2 2 6 2 4" xfId="5315"/>
    <cellStyle name="Normal 2 2 2 2 2 2 6 3" xfId="5316"/>
    <cellStyle name="Normal 2 2 2 2 2 2 6 4" xfId="5317"/>
    <cellStyle name="Normal 2 2 2 2 2 2 6 4 2" xfId="5318"/>
    <cellStyle name="Normal 2 2 2 2 2 2 6 4 2 2" xfId="5319"/>
    <cellStyle name="Normal 2 2 2 2 2 2 6 5" xfId="5320"/>
    <cellStyle name="Normal 2 2 2 2 2 2 6 6" xfId="5321"/>
    <cellStyle name="Normal 2 2 2 2 2 2 6 7" xfId="5322"/>
    <cellStyle name="Normal 2 2 2 2 2 2 6 8" xfId="5323"/>
    <cellStyle name="Normal 2 2 2 2 2 2 7" xfId="5324"/>
    <cellStyle name="Normal 2 2 2 2 2 2 7 2" xfId="5325"/>
    <cellStyle name="Normal 2 2 2 2 2 2 7 2 2" xfId="5326"/>
    <cellStyle name="Normal 2 2 2 2 2 2 7 2 2 2" xfId="5327"/>
    <cellStyle name="Normal 2 2 2 2 2 2 7 2 2 2 2" xfId="5328"/>
    <cellStyle name="Normal 2 2 2 2 2 2 7 2 3" xfId="5329"/>
    <cellStyle name="Normal 2 2 2 2 2 2 7 2 4" xfId="5330"/>
    <cellStyle name="Normal 2 2 2 2 2 2 7 3" xfId="5331"/>
    <cellStyle name="Normal 2 2 2 2 2 2 7 3 2" xfId="5332"/>
    <cellStyle name="Normal 2 2 2 2 2 2 7 3 2 2" xfId="5333"/>
    <cellStyle name="Normal 2 2 2 2 2 2 7 4" xfId="5334"/>
    <cellStyle name="Normal 2 2 2 2 2 2 8" xfId="5335"/>
    <cellStyle name="Normal 2 2 2 2 2 2 8 2" xfId="5336"/>
    <cellStyle name="Normal 2 2 2 2 2 2 8 2 2" xfId="5337"/>
    <cellStyle name="Normal 2 2 2 2 2 2 9" xfId="5338"/>
    <cellStyle name="Normal 2 2 2 2 2 3" xfId="5339"/>
    <cellStyle name="Normal 2 2 2 2 2 3 2" xfId="5340"/>
    <cellStyle name="Normal 2 2 2 2 2 3 2 2" xfId="5341"/>
    <cellStyle name="Normal 2 2 2 2 2 3 2 2 2" xfId="5342"/>
    <cellStyle name="Normal 2 2 2 2 2 3 2 2 2 2" xfId="5343"/>
    <cellStyle name="Normal 2 2 2 2 2 3 2 2 2 2 2" xfId="5344"/>
    <cellStyle name="Normal 2 2 2 2 2 3 2 2 3" xfId="5345"/>
    <cellStyle name="Normal 2 2 2 2 2 3 2 2 4" xfId="5346"/>
    <cellStyle name="Normal 2 2 2 2 2 3 2 3" xfId="5347"/>
    <cellStyle name="Normal 2 2 2 2 2 3 2 3 2" xfId="5348"/>
    <cellStyle name="Normal 2 2 2 2 2 3 2 3 2 2" xfId="5349"/>
    <cellStyle name="Normal 2 2 2 2 2 3 2 4" xfId="5350"/>
    <cellStyle name="Normal 2 2 2 2 2 3 3" xfId="5351"/>
    <cellStyle name="Normal 2 2 2 2 2 3 4" xfId="5352"/>
    <cellStyle name="Normal 2 2 2 2 2 3 4 2" xfId="5353"/>
    <cellStyle name="Normal 2 2 2 2 2 3 4 2 2" xfId="5354"/>
    <cellStyle name="Normal 2 2 2 2 2 3 5" xfId="5355"/>
    <cellStyle name="Normal 2 2 2 2 2 3 6" xfId="5356"/>
    <cellStyle name="Normal 2 2 2 2 2 3 7" xfId="5357"/>
    <cellStyle name="Normal 2 2 2 2 2 3 8" xfId="5358"/>
    <cellStyle name="Normal 2 2 2 2 2 4" xfId="5359"/>
    <cellStyle name="Normal 2 2 2 2 2 4 2" xfId="5360"/>
    <cellStyle name="Normal 2 2 2 2 2 4 2 2" xfId="5361"/>
    <cellStyle name="Normal 2 2 2 2 2 4 2 2 2" xfId="5362"/>
    <cellStyle name="Normal 2 2 2 2 2 4 2 2 2 2" xfId="5363"/>
    <cellStyle name="Normal 2 2 2 2 2 4 2 2 2 2 2" xfId="5364"/>
    <cellStyle name="Normal 2 2 2 2 2 4 2 2 3" xfId="5365"/>
    <cellStyle name="Normal 2 2 2 2 2 4 2 2 4" xfId="5366"/>
    <cellStyle name="Normal 2 2 2 2 2 4 2 3" xfId="5367"/>
    <cellStyle name="Normal 2 2 2 2 2 4 2 3 2" xfId="5368"/>
    <cellStyle name="Normal 2 2 2 2 2 4 2 3 2 2" xfId="5369"/>
    <cellStyle name="Normal 2 2 2 2 2 4 2 4" xfId="5370"/>
    <cellStyle name="Normal 2 2 2 2 2 4 3" xfId="5371"/>
    <cellStyle name="Normal 2 2 2 2 2 4 4" xfId="5372"/>
    <cellStyle name="Normal 2 2 2 2 2 4 4 2" xfId="5373"/>
    <cellStyle name="Normal 2 2 2 2 2 4 4 2 2" xfId="5374"/>
    <cellStyle name="Normal 2 2 2 2 2 4 5" xfId="5375"/>
    <cellStyle name="Normal 2 2 2 2 2 4 6" xfId="5376"/>
    <cellStyle name="Normal 2 2 2 2 2 4 7" xfId="5377"/>
    <cellStyle name="Normal 2 2 2 2 2 4 8" xfId="5378"/>
    <cellStyle name="Normal 2 2 2 2 2 5" xfId="5379"/>
    <cellStyle name="Normal 2 2 2 2 2 5 2" xfId="5380"/>
    <cellStyle name="Normal 2 2 2 2 2 5 2 2" xfId="5381"/>
    <cellStyle name="Normal 2 2 2 2 2 5 2 2 2" xfId="5382"/>
    <cellStyle name="Normal 2 2 2 2 2 5 2 2 2 2" xfId="5383"/>
    <cellStyle name="Normal 2 2 2 2 2 5 2 2 2 2 2" xfId="5384"/>
    <cellStyle name="Normal 2 2 2 2 2 5 2 2 3" xfId="5385"/>
    <cellStyle name="Normal 2 2 2 2 2 5 2 2 4" xfId="5386"/>
    <cellStyle name="Normal 2 2 2 2 2 5 2 3" xfId="5387"/>
    <cellStyle name="Normal 2 2 2 2 2 5 2 3 2" xfId="5388"/>
    <cellStyle name="Normal 2 2 2 2 2 5 2 3 2 2" xfId="5389"/>
    <cellStyle name="Normal 2 2 2 2 2 5 2 4" xfId="5390"/>
    <cellStyle name="Normal 2 2 2 2 2 5 3" xfId="5391"/>
    <cellStyle name="Normal 2 2 2 2 2 5 4" xfId="5392"/>
    <cellStyle name="Normal 2 2 2 2 2 5 4 2" xfId="5393"/>
    <cellStyle name="Normal 2 2 2 2 2 5 4 2 2" xfId="5394"/>
    <cellStyle name="Normal 2 2 2 2 2 5 5" xfId="5395"/>
    <cellStyle name="Normal 2 2 2 2 2 5 6" xfId="5396"/>
    <cellStyle name="Normal 2 2 2 2 2 5 7" xfId="5397"/>
    <cellStyle name="Normal 2 2 2 2 2 5 8" xfId="5398"/>
    <cellStyle name="Normal 2 2 2 2 2 6" xfId="5399"/>
    <cellStyle name="Normal 2 2 2 2 2 6 2" xfId="5400"/>
    <cellStyle name="Normal 2 2 2 2 2 6 2 2" xfId="5401"/>
    <cellStyle name="Normal 2 2 2 2 2 6 2 2 2" xfId="5402"/>
    <cellStyle name="Normal 2 2 2 2 2 6 2 2 2 2" xfId="5403"/>
    <cellStyle name="Normal 2 2 2 2 2 6 2 2 2 2 2" xfId="5404"/>
    <cellStyle name="Normal 2 2 2 2 2 6 2 2 3" xfId="5405"/>
    <cellStyle name="Normal 2 2 2 2 2 6 2 2 4" xfId="5406"/>
    <cellStyle name="Normal 2 2 2 2 2 6 2 3" xfId="5407"/>
    <cellStyle name="Normal 2 2 2 2 2 6 2 3 2" xfId="5408"/>
    <cellStyle name="Normal 2 2 2 2 2 6 2 3 2 2" xfId="5409"/>
    <cellStyle name="Normal 2 2 2 2 2 6 2 4" xfId="5410"/>
    <cellStyle name="Normal 2 2 2 2 2 6 3" xfId="5411"/>
    <cellStyle name="Normal 2 2 2 2 2 6 4" xfId="5412"/>
    <cellStyle name="Normal 2 2 2 2 2 6 4 2" xfId="5413"/>
    <cellStyle name="Normal 2 2 2 2 2 6 4 2 2" xfId="5414"/>
    <cellStyle name="Normal 2 2 2 2 2 6 5" xfId="5415"/>
    <cellStyle name="Normal 2 2 2 2 2 6 6" xfId="5416"/>
    <cellStyle name="Normal 2 2 2 2 2 6 7" xfId="5417"/>
    <cellStyle name="Normal 2 2 2 2 2 6 8" xfId="5418"/>
    <cellStyle name="Normal 2 2 2 2 2 7" xfId="5419"/>
    <cellStyle name="Normal 2 2 2 2 2 7 2" xfId="5420"/>
    <cellStyle name="Normal 2 2 2 2 2 7 2 2" xfId="5421"/>
    <cellStyle name="Normal 2 2 2 2 2 7 2 2 2" xfId="5422"/>
    <cellStyle name="Normal 2 2 2 2 2 7 2 2 2 2" xfId="5423"/>
    <cellStyle name="Normal 2 2 2 2 2 7 2 3" xfId="5424"/>
    <cellStyle name="Normal 2 2 2 2 2 7 2 4" xfId="5425"/>
    <cellStyle name="Normal 2 2 2 2 2 7 3" xfId="5426"/>
    <cellStyle name="Normal 2 2 2 2 2 7 3 2" xfId="5427"/>
    <cellStyle name="Normal 2 2 2 2 2 7 3 2 2" xfId="5428"/>
    <cellStyle name="Normal 2 2 2 2 2 7 4" xfId="5429"/>
    <cellStyle name="Normal 2 2 2 2 2 8" xfId="5430"/>
    <cellStyle name="Normal 2 2 2 2 2 9" xfId="5431"/>
    <cellStyle name="Normal 2 2 2 2 2 9 2" xfId="5432"/>
    <cellStyle name="Normal 2 2 2 2 2 9 2 2" xfId="5433"/>
    <cellStyle name="Normal 2 2 2 2 3" xfId="5434"/>
    <cellStyle name="Normal 2 2 2 2 3 10" xfId="5435"/>
    <cellStyle name="Normal 2 2 2 2 3 11" xfId="5436"/>
    <cellStyle name="Normal 2 2 2 2 3 2" xfId="5437"/>
    <cellStyle name="Normal 2 2 2 2 3 2 2" xfId="5438"/>
    <cellStyle name="Normal 2 2 2 2 3 2 2 2" xfId="5439"/>
    <cellStyle name="Normal 2 2 2 2 3 2 2 2 2" xfId="5440"/>
    <cellStyle name="Normal 2 2 2 2 3 2 2 2 2 2" xfId="5441"/>
    <cellStyle name="Normal 2 2 2 2 3 2 2 2 2 2 2" xfId="5442"/>
    <cellStyle name="Normal 2 2 2 2 3 2 2 2 3" xfId="5443"/>
    <cellStyle name="Normal 2 2 2 2 3 2 2 2 4" xfId="5444"/>
    <cellStyle name="Normal 2 2 2 2 3 2 2 3" xfId="5445"/>
    <cellStyle name="Normal 2 2 2 2 3 2 2 3 2" xfId="5446"/>
    <cellStyle name="Normal 2 2 2 2 3 2 2 3 2 2" xfId="5447"/>
    <cellStyle name="Normal 2 2 2 2 3 2 2 4" xfId="5448"/>
    <cellStyle name="Normal 2 2 2 2 3 2 3" xfId="5449"/>
    <cellStyle name="Normal 2 2 2 2 3 2 4" xfId="5450"/>
    <cellStyle name="Normal 2 2 2 2 3 2 4 2" xfId="5451"/>
    <cellStyle name="Normal 2 2 2 2 3 2 4 2 2" xfId="5452"/>
    <cellStyle name="Normal 2 2 2 2 3 2 5" xfId="5453"/>
    <cellStyle name="Normal 2 2 2 2 3 2 6" xfId="5454"/>
    <cellStyle name="Normal 2 2 2 2 3 2 7" xfId="5455"/>
    <cellStyle name="Normal 2 2 2 2 3 2 8" xfId="5456"/>
    <cellStyle name="Normal 2 2 2 2 3 3" xfId="5457"/>
    <cellStyle name="Normal 2 2 2 2 3 4" xfId="5458"/>
    <cellStyle name="Normal 2 2 2 2 3 5" xfId="5459"/>
    <cellStyle name="Normal 2 2 2 2 3 6" xfId="5460"/>
    <cellStyle name="Normal 2 2 2 2 3 6 2" xfId="5461"/>
    <cellStyle name="Normal 2 2 2 2 3 6 2 2" xfId="5462"/>
    <cellStyle name="Normal 2 2 2 2 3 6 2 2 2" xfId="5463"/>
    <cellStyle name="Normal 2 2 2 2 3 6 2 2 2 2" xfId="5464"/>
    <cellStyle name="Normal 2 2 2 2 3 6 2 3" xfId="5465"/>
    <cellStyle name="Normal 2 2 2 2 3 6 2 4" xfId="5466"/>
    <cellStyle name="Normal 2 2 2 2 3 6 3" xfId="5467"/>
    <cellStyle name="Normal 2 2 2 2 3 6 3 2" xfId="5468"/>
    <cellStyle name="Normal 2 2 2 2 3 6 3 2 2" xfId="5469"/>
    <cellStyle name="Normal 2 2 2 2 3 6 4" xfId="5470"/>
    <cellStyle name="Normal 2 2 2 2 3 7" xfId="5471"/>
    <cellStyle name="Normal 2 2 2 2 3 7 2" xfId="5472"/>
    <cellStyle name="Normal 2 2 2 2 3 7 2 2" xfId="5473"/>
    <cellStyle name="Normal 2 2 2 2 3 8" xfId="5474"/>
    <cellStyle name="Normal 2 2 2 2 3 9" xfId="5475"/>
    <cellStyle name="Normal 2 2 2 2 4" xfId="5476"/>
    <cellStyle name="Normal 2 2 2 2 4 2" xfId="5477"/>
    <cellStyle name="Normal 2 2 2 2 4 2 2" xfId="5478"/>
    <cellStyle name="Normal 2 2 2 2 4 2 2 2" xfId="5479"/>
    <cellStyle name="Normal 2 2 2 2 4 2 2 2 2" xfId="5480"/>
    <cellStyle name="Normal 2 2 2 2 4 2 2 2 2 2" xfId="5481"/>
    <cellStyle name="Normal 2 2 2 2 4 2 2 3" xfId="5482"/>
    <cellStyle name="Normal 2 2 2 2 4 2 2 4" xfId="5483"/>
    <cellStyle name="Normal 2 2 2 2 4 2 3" xfId="5484"/>
    <cellStyle name="Normal 2 2 2 2 4 2 3 2" xfId="5485"/>
    <cellStyle name="Normal 2 2 2 2 4 2 3 2 2" xfId="5486"/>
    <cellStyle name="Normal 2 2 2 2 4 2 4" xfId="5487"/>
    <cellStyle name="Normal 2 2 2 2 4 3" xfId="5488"/>
    <cellStyle name="Normal 2 2 2 2 4 4" xfId="5489"/>
    <cellStyle name="Normal 2 2 2 2 4 4 2" xfId="5490"/>
    <cellStyle name="Normal 2 2 2 2 4 4 2 2" xfId="5491"/>
    <cellStyle name="Normal 2 2 2 2 4 5" xfId="5492"/>
    <cellStyle name="Normal 2 2 2 2 4 6" xfId="5493"/>
    <cellStyle name="Normal 2 2 2 2 4 7" xfId="5494"/>
    <cellStyle name="Normal 2 2 2 2 4 8" xfId="5495"/>
    <cellStyle name="Normal 2 2 2 2 5" xfId="5496"/>
    <cellStyle name="Normal 2 2 2 2 5 2" xfId="5497"/>
    <cellStyle name="Normal 2 2 2 2 5 2 2" xfId="5498"/>
    <cellStyle name="Normal 2 2 2 2 5 2 2 2" xfId="5499"/>
    <cellStyle name="Normal 2 2 2 2 5 2 2 2 2" xfId="5500"/>
    <cellStyle name="Normal 2 2 2 2 5 2 2 2 2 2" xfId="5501"/>
    <cellStyle name="Normal 2 2 2 2 5 2 2 3" xfId="5502"/>
    <cellStyle name="Normal 2 2 2 2 5 2 2 4" xfId="5503"/>
    <cellStyle name="Normal 2 2 2 2 5 2 3" xfId="5504"/>
    <cellStyle name="Normal 2 2 2 2 5 2 3 2" xfId="5505"/>
    <cellStyle name="Normal 2 2 2 2 5 2 3 2 2" xfId="5506"/>
    <cellStyle name="Normal 2 2 2 2 5 2 4" xfId="5507"/>
    <cellStyle name="Normal 2 2 2 2 5 3" xfId="5508"/>
    <cellStyle name="Normal 2 2 2 2 5 4" xfId="5509"/>
    <cellStyle name="Normal 2 2 2 2 5 4 2" xfId="5510"/>
    <cellStyle name="Normal 2 2 2 2 5 4 2 2" xfId="5511"/>
    <cellStyle name="Normal 2 2 2 2 5 5" xfId="5512"/>
    <cellStyle name="Normal 2 2 2 2 5 6" xfId="5513"/>
    <cellStyle name="Normal 2 2 2 2 5 7" xfId="5514"/>
    <cellStyle name="Normal 2 2 2 2 5 8" xfId="5515"/>
    <cellStyle name="Normal 2 2 2 2 6" xfId="5516"/>
    <cellStyle name="Normal 2 2 2 2 6 2" xfId="5517"/>
    <cellStyle name="Normal 2 2 2 2 6 2 2" xfId="5518"/>
    <cellStyle name="Normal 2 2 2 2 6 2 2 2" xfId="5519"/>
    <cellStyle name="Normal 2 2 2 2 6 2 2 2 2" xfId="5520"/>
    <cellStyle name="Normal 2 2 2 2 6 2 2 2 2 2" xfId="5521"/>
    <cellStyle name="Normal 2 2 2 2 6 2 2 3" xfId="5522"/>
    <cellStyle name="Normal 2 2 2 2 6 2 2 4" xfId="5523"/>
    <cellStyle name="Normal 2 2 2 2 6 2 3" xfId="5524"/>
    <cellStyle name="Normal 2 2 2 2 6 2 3 2" xfId="5525"/>
    <cellStyle name="Normal 2 2 2 2 6 2 3 2 2" xfId="5526"/>
    <cellStyle name="Normal 2 2 2 2 6 2 4" xfId="5527"/>
    <cellStyle name="Normal 2 2 2 2 6 3" xfId="5528"/>
    <cellStyle name="Normal 2 2 2 2 6 4" xfId="5529"/>
    <cellStyle name="Normal 2 2 2 2 6 4 2" xfId="5530"/>
    <cellStyle name="Normal 2 2 2 2 6 4 2 2" xfId="5531"/>
    <cellStyle name="Normal 2 2 2 2 6 5" xfId="5532"/>
    <cellStyle name="Normal 2 2 2 2 6 6" xfId="5533"/>
    <cellStyle name="Normal 2 2 2 2 6 7" xfId="5534"/>
    <cellStyle name="Normal 2 2 2 2 6 8" xfId="5535"/>
    <cellStyle name="Normal 2 2 2 2 7" xfId="5536"/>
    <cellStyle name="Normal 2 2 2 2 7 2" xfId="5537"/>
    <cellStyle name="Normal 2 2 2 2 7 2 2" xfId="5538"/>
    <cellStyle name="Normal 2 2 2 2 7 2 2 2" xfId="5539"/>
    <cellStyle name="Normal 2 2 2 2 7 2 2 2 2" xfId="5540"/>
    <cellStyle name="Normal 2 2 2 2 7 2 3" xfId="5541"/>
    <cellStyle name="Normal 2 2 2 2 7 2 4" xfId="5542"/>
    <cellStyle name="Normal 2 2 2 2 7 3" xfId="5543"/>
    <cellStyle name="Normal 2 2 2 2 7 3 2" xfId="5544"/>
    <cellStyle name="Normal 2 2 2 2 7 3 2 2" xfId="5545"/>
    <cellStyle name="Normal 2 2 2 2 7 4" xfId="5546"/>
    <cellStyle name="Normal 2 2 2 2 8" xfId="5547"/>
    <cellStyle name="Normal 2 2 2 2 9" xfId="5548"/>
    <cellStyle name="Normal 2 2 2 2 9 2" xfId="5549"/>
    <cellStyle name="Normal 2 2 2 2 9 2 2" xfId="5550"/>
    <cellStyle name="Normal 2 2 2 3" xfId="5551"/>
    <cellStyle name="Normal 2 2 2 3 2" xfId="5552"/>
    <cellStyle name="Normal 2 2 2 3 3" xfId="5553"/>
    <cellStyle name="Normal 2 2 2 3 4" xfId="5554"/>
    <cellStyle name="Normal 2 2 2 3 5" xfId="5555"/>
    <cellStyle name="Normal 2 2 2 3 6" xfId="5556"/>
    <cellStyle name="Normal 2 2 2 3 7" xfId="5557"/>
    <cellStyle name="Normal 2 2 2 4" xfId="5558"/>
    <cellStyle name="Normal 2 2 2 4 2" xfId="5559"/>
    <cellStyle name="Normal 2 2 2 4 3" xfId="5560"/>
    <cellStyle name="Normal 2 2 2 4 4" xfId="5561"/>
    <cellStyle name="Normal 2 2 2 4 5" xfId="5562"/>
    <cellStyle name="Normal 2 2 2 4 6" xfId="5563"/>
    <cellStyle name="Normal 2 2 2 4 7" xfId="5564"/>
    <cellStyle name="Normal 2 2 2 5" xfId="5565"/>
    <cellStyle name="Normal 2 2 2 5 2" xfId="5566"/>
    <cellStyle name="Normal 2 2 2 5 2 2" xfId="5567"/>
    <cellStyle name="Normal 2 2 2 5 2 2 2" xfId="5568"/>
    <cellStyle name="Normal 2 2 2 5 2 2 2 2" xfId="5569"/>
    <cellStyle name="Normal 2 2 2 5 2 2 2 2 2" xfId="5570"/>
    <cellStyle name="Normal 2 2 2 5 2 2 3" xfId="5571"/>
    <cellStyle name="Normal 2 2 2 5 2 2 4" xfId="5572"/>
    <cellStyle name="Normal 2 2 2 5 2 3" xfId="5573"/>
    <cellStyle name="Normal 2 2 2 5 2 3 2" xfId="5574"/>
    <cellStyle name="Normal 2 2 2 5 2 3 2 2" xfId="5575"/>
    <cellStyle name="Normal 2 2 2 5 2 4" xfId="5576"/>
    <cellStyle name="Normal 2 2 2 5 3" xfId="5577"/>
    <cellStyle name="Normal 2 2 2 5 4" xfId="5578"/>
    <cellStyle name="Normal 2 2 2 5 4 2" xfId="5579"/>
    <cellStyle name="Normal 2 2 2 5 4 2 2" xfId="5580"/>
    <cellStyle name="Normal 2 2 2 5 5" xfId="5581"/>
    <cellStyle name="Normal 2 2 2 5 6" xfId="5582"/>
    <cellStyle name="Normal 2 2 2 5 7" xfId="5583"/>
    <cellStyle name="Normal 2 2 2 5 8" xfId="5584"/>
    <cellStyle name="Normal 2 2 2 6" xfId="5585"/>
    <cellStyle name="Normal 2 2 2 6 2" xfId="5586"/>
    <cellStyle name="Normal 2 2 2 6 2 2" xfId="5587"/>
    <cellStyle name="Normal 2 2 2 6 2 2 2" xfId="5588"/>
    <cellStyle name="Normal 2 2 2 6 2 2 2 2" xfId="5589"/>
    <cellStyle name="Normal 2 2 2 6 2 2 2 2 2" xfId="5590"/>
    <cellStyle name="Normal 2 2 2 6 2 2 3" xfId="5591"/>
    <cellStyle name="Normal 2 2 2 6 2 2 4" xfId="5592"/>
    <cellStyle name="Normal 2 2 2 6 2 3" xfId="5593"/>
    <cellStyle name="Normal 2 2 2 6 2 3 2" xfId="5594"/>
    <cellStyle name="Normal 2 2 2 6 2 3 2 2" xfId="5595"/>
    <cellStyle name="Normal 2 2 2 6 2 4" xfId="5596"/>
    <cellStyle name="Normal 2 2 2 6 3" xfId="5597"/>
    <cellStyle name="Normal 2 2 2 6 4" xfId="5598"/>
    <cellStyle name="Normal 2 2 2 6 4 2" xfId="5599"/>
    <cellStyle name="Normal 2 2 2 6 4 2 2" xfId="5600"/>
    <cellStyle name="Normal 2 2 2 6 5" xfId="5601"/>
    <cellStyle name="Normal 2 2 2 6 6" xfId="5602"/>
    <cellStyle name="Normal 2 2 2 6 7" xfId="5603"/>
    <cellStyle name="Normal 2 2 2 6 8" xfId="5604"/>
    <cellStyle name="Normal 2 2 2 7" xfId="5605"/>
    <cellStyle name="Normal 2 2 2 7 2" xfId="5606"/>
    <cellStyle name="Normal 2 2 2 7 2 2" xfId="5607"/>
    <cellStyle name="Normal 2 2 2 7 2 2 2" xfId="5608"/>
    <cellStyle name="Normal 2 2 2 7 2 2 2 2" xfId="5609"/>
    <cellStyle name="Normal 2 2 2 7 2 2 2 2 2" xfId="5610"/>
    <cellStyle name="Normal 2 2 2 7 2 2 3" xfId="5611"/>
    <cellStyle name="Normal 2 2 2 7 2 2 4" xfId="5612"/>
    <cellStyle name="Normal 2 2 2 7 2 3" xfId="5613"/>
    <cellStyle name="Normal 2 2 2 7 2 3 2" xfId="5614"/>
    <cellStyle name="Normal 2 2 2 7 2 3 2 2" xfId="5615"/>
    <cellStyle name="Normal 2 2 2 7 2 4" xfId="5616"/>
    <cellStyle name="Normal 2 2 2 7 3" xfId="5617"/>
    <cellStyle name="Normal 2 2 2 7 4" xfId="5618"/>
    <cellStyle name="Normal 2 2 2 7 4 2" xfId="5619"/>
    <cellStyle name="Normal 2 2 2 7 4 2 2" xfId="5620"/>
    <cellStyle name="Normal 2 2 2 7 5" xfId="5621"/>
    <cellStyle name="Normal 2 2 2 7 6" xfId="5622"/>
    <cellStyle name="Normal 2 2 2 7 7" xfId="5623"/>
    <cellStyle name="Normal 2 2 2 7 8" xfId="5624"/>
    <cellStyle name="Normal 2 2 2 8" xfId="5625"/>
    <cellStyle name="Normal 2 2 2 8 2" xfId="5626"/>
    <cellStyle name="Normal 2 2 2 8 2 2" xfId="5627"/>
    <cellStyle name="Normal 2 2 2 8 2 2 2" xfId="5628"/>
    <cellStyle name="Normal 2 2 2 8 2 2 2 2" xfId="5629"/>
    <cellStyle name="Normal 2 2 2 8 2 2 2 2 2" xfId="5630"/>
    <cellStyle name="Normal 2 2 2 8 2 2 3" xfId="5631"/>
    <cellStyle name="Normal 2 2 2 8 2 2 4" xfId="5632"/>
    <cellStyle name="Normal 2 2 2 8 2 3" xfId="5633"/>
    <cellStyle name="Normal 2 2 2 8 2 3 2" xfId="5634"/>
    <cellStyle name="Normal 2 2 2 8 2 3 2 2" xfId="5635"/>
    <cellStyle name="Normal 2 2 2 8 2 4" xfId="5636"/>
    <cellStyle name="Normal 2 2 2 8 3" xfId="5637"/>
    <cellStyle name="Normal 2 2 2 8 4" xfId="5638"/>
    <cellStyle name="Normal 2 2 2 8 4 2" xfId="5639"/>
    <cellStyle name="Normal 2 2 2 8 4 2 2" xfId="5640"/>
    <cellStyle name="Normal 2 2 2 8 5" xfId="5641"/>
    <cellStyle name="Normal 2 2 2 8 6" xfId="5642"/>
    <cellStyle name="Normal 2 2 2 8 7" xfId="5643"/>
    <cellStyle name="Normal 2 2 2 8 8" xfId="5644"/>
    <cellStyle name="Normal 2 2 2 9" xfId="5645"/>
    <cellStyle name="Normal 2 2 2 9 2" xfId="5646"/>
    <cellStyle name="Normal 2 2 2 9 2 2" xfId="5647"/>
    <cellStyle name="Normal 2 2 2 9 2 2 2" xfId="5648"/>
    <cellStyle name="Normal 2 2 2 9 2 2 2 2" xfId="5649"/>
    <cellStyle name="Normal 2 2 2 9 2 3" xfId="5650"/>
    <cellStyle name="Normal 2 2 2 9 2 4" xfId="5651"/>
    <cellStyle name="Normal 2 2 2 9 3" xfId="5652"/>
    <cellStyle name="Normal 2 2 2 9 3 2" xfId="5653"/>
    <cellStyle name="Normal 2 2 2 9 3 2 2" xfId="5654"/>
    <cellStyle name="Normal 2 2 2 9 4" xfId="5655"/>
    <cellStyle name="Normal 2 2 20" xfId="5656"/>
    <cellStyle name="Normal 2 2 21" xfId="5657"/>
    <cellStyle name="Normal 2 2 22" xfId="5658"/>
    <cellStyle name="Normal 2 2 23" xfId="5659"/>
    <cellStyle name="Normal 2 2 23 2" xfId="5660"/>
    <cellStyle name="Normal 2 2 24" xfId="5661"/>
    <cellStyle name="Normal 2 2 3" xfId="5662"/>
    <cellStyle name="Normal 2 2 3 10" xfId="5663"/>
    <cellStyle name="Normal 2 2 3 11" xfId="5664"/>
    <cellStyle name="Normal 2 2 3 12" xfId="5665"/>
    <cellStyle name="Normal 2 2 3 13" xfId="5666"/>
    <cellStyle name="Normal 2 2 3 2" xfId="5667"/>
    <cellStyle name="Normal 2 2 3 2 2" xfId="5668"/>
    <cellStyle name="Normal 2 2 3 3" xfId="5669"/>
    <cellStyle name="Normal 2 2 3 4" xfId="5670"/>
    <cellStyle name="Normal 2 2 3 5" xfId="5671"/>
    <cellStyle name="Normal 2 2 3 6" xfId="5672"/>
    <cellStyle name="Normal 2 2 3 7" xfId="5673"/>
    <cellStyle name="Normal 2 2 3 8" xfId="5674"/>
    <cellStyle name="Normal 2 2 3 9" xfId="5675"/>
    <cellStyle name="Normal 2 2 4" xfId="5676"/>
    <cellStyle name="Normal 2 2 4 2" xfId="5677"/>
    <cellStyle name="Normal 2 2 4 2 2" xfId="5678"/>
    <cellStyle name="Normal 2 2 4 2 3" xfId="5679"/>
    <cellStyle name="Normal 2 2 4 2 4" xfId="5680"/>
    <cellStyle name="Normal 2 2 4 2 5" xfId="5681"/>
    <cellStyle name="Normal 2 2 4 3" xfId="5682"/>
    <cellStyle name="Normal 2 2 4 4" xfId="5683"/>
    <cellStyle name="Normal 2 2 4 5" xfId="5684"/>
    <cellStyle name="Normal 2 2 4 6" xfId="5685"/>
    <cellStyle name="Normal 2 2 4 7" xfId="5686"/>
    <cellStyle name="Normal 2 2 4 8" xfId="5687"/>
    <cellStyle name="Normal 2 2 5" xfId="5688"/>
    <cellStyle name="Normal 2 2 5 2" xfId="5689"/>
    <cellStyle name="Normal 2 2 5 3" xfId="5690"/>
    <cellStyle name="Normal 2 2 5 4" xfId="5691"/>
    <cellStyle name="Normal 2 2 6" xfId="5692"/>
    <cellStyle name="Normal 2 2 6 2" xfId="5693"/>
    <cellStyle name="Normal 2 2 6 2 2" xfId="5694"/>
    <cellStyle name="Normal 2 2 6 2 2 2" xfId="5695"/>
    <cellStyle name="Normal 2 2 6 2 2 2 2" xfId="5696"/>
    <cellStyle name="Normal 2 2 6 2 2 2 2 2" xfId="5697"/>
    <cellStyle name="Normal 2 2 6 2 2 3" xfId="5698"/>
    <cellStyle name="Normal 2 2 6 2 2 4" xfId="5699"/>
    <cellStyle name="Normal 2 2 6 2 3" xfId="5700"/>
    <cellStyle name="Normal 2 2 6 2 3 2" xfId="5701"/>
    <cellStyle name="Normal 2 2 6 2 3 2 2" xfId="5702"/>
    <cellStyle name="Normal 2 2 6 2 4" xfId="5703"/>
    <cellStyle name="Normal 2 2 6 3" xfId="5704"/>
    <cellStyle name="Normal 2 2 6 4" xfId="5705"/>
    <cellStyle name="Normal 2 2 6 4 2" xfId="5706"/>
    <cellStyle name="Normal 2 2 6 4 2 2" xfId="5707"/>
    <cellStyle name="Normal 2 2 6 5" xfId="5708"/>
    <cellStyle name="Normal 2 2 6 6" xfId="5709"/>
    <cellStyle name="Normal 2 2 6 7" xfId="5710"/>
    <cellStyle name="Normal 2 2 6 8" xfId="5711"/>
    <cellStyle name="Normal 2 2 6 9" xfId="5712"/>
    <cellStyle name="Normal 2 2 7" xfId="5713"/>
    <cellStyle name="Normal 2 2 7 2" xfId="5714"/>
    <cellStyle name="Normal 2 2 7 2 2" xfId="5715"/>
    <cellStyle name="Normal 2 2 7 2 2 2" xfId="5716"/>
    <cellStyle name="Normal 2 2 7 2 2 2 2" xfId="5717"/>
    <cellStyle name="Normal 2 2 7 2 2 2 2 2" xfId="5718"/>
    <cellStyle name="Normal 2 2 7 2 2 3" xfId="5719"/>
    <cellStyle name="Normal 2 2 7 2 2 4" xfId="5720"/>
    <cellStyle name="Normal 2 2 7 2 3" xfId="5721"/>
    <cellStyle name="Normal 2 2 7 2 3 2" xfId="5722"/>
    <cellStyle name="Normal 2 2 7 2 3 2 2" xfId="5723"/>
    <cellStyle name="Normal 2 2 7 2 4" xfId="5724"/>
    <cellStyle name="Normal 2 2 7 3" xfId="5725"/>
    <cellStyle name="Normal 2 2 7 4" xfId="5726"/>
    <cellStyle name="Normal 2 2 7 4 2" xfId="5727"/>
    <cellStyle name="Normal 2 2 7 4 2 2" xfId="5728"/>
    <cellStyle name="Normal 2 2 7 5" xfId="5729"/>
    <cellStyle name="Normal 2 2 7 6" xfId="5730"/>
    <cellStyle name="Normal 2 2 7 7" xfId="5731"/>
    <cellStyle name="Normal 2 2 7 8" xfId="5732"/>
    <cellStyle name="Normal 2 2 8" xfId="5733"/>
    <cellStyle name="Normal 2 2 8 2" xfId="5734"/>
    <cellStyle name="Normal 2 2 8 2 2" xfId="5735"/>
    <cellStyle name="Normal 2 2 8 2 2 2" xfId="5736"/>
    <cellStyle name="Normal 2 2 8 2 2 2 2" xfId="5737"/>
    <cellStyle name="Normal 2 2 8 2 2 2 2 2" xfId="5738"/>
    <cellStyle name="Normal 2 2 8 2 2 3" xfId="5739"/>
    <cellStyle name="Normal 2 2 8 2 2 4" xfId="5740"/>
    <cellStyle name="Normal 2 2 8 2 3" xfId="5741"/>
    <cellStyle name="Normal 2 2 8 2 3 2" xfId="5742"/>
    <cellStyle name="Normal 2 2 8 2 3 2 2" xfId="5743"/>
    <cellStyle name="Normal 2 2 8 2 4" xfId="5744"/>
    <cellStyle name="Normal 2 2 8 3" xfId="5745"/>
    <cellStyle name="Normal 2 2 8 4" xfId="5746"/>
    <cellStyle name="Normal 2 2 8 4 2" xfId="5747"/>
    <cellStyle name="Normal 2 2 8 4 2 2" xfId="5748"/>
    <cellStyle name="Normal 2 2 8 5" xfId="5749"/>
    <cellStyle name="Normal 2 2 8 6" xfId="5750"/>
    <cellStyle name="Normal 2 2 8 7" xfId="5751"/>
    <cellStyle name="Normal 2 2 8 8" xfId="5752"/>
    <cellStyle name="Normal 2 2 9" xfId="5753"/>
    <cellStyle name="Normal 2 2 9 2" xfId="5754"/>
    <cellStyle name="Normal 2 2 9 2 2" xfId="5755"/>
    <cellStyle name="Normal 2 2 9 2 2 2" xfId="5756"/>
    <cellStyle name="Normal 2 2 9 2 2 2 2" xfId="5757"/>
    <cellStyle name="Normal 2 2 9 2 2 2 2 2" xfId="5758"/>
    <cellStyle name="Normal 2 2 9 2 2 3" xfId="5759"/>
    <cellStyle name="Normal 2 2 9 2 2 4" xfId="5760"/>
    <cellStyle name="Normal 2 2 9 2 3" xfId="5761"/>
    <cellStyle name="Normal 2 2 9 2 3 2" xfId="5762"/>
    <cellStyle name="Normal 2 2 9 2 3 2 2" xfId="5763"/>
    <cellStyle name="Normal 2 2 9 2 4" xfId="5764"/>
    <cellStyle name="Normal 2 2 9 3" xfId="5765"/>
    <cellStyle name="Normal 2 2 9 4" xfId="5766"/>
    <cellStyle name="Normal 2 2 9 4 2" xfId="5767"/>
    <cellStyle name="Normal 2 2 9 4 2 2" xfId="5768"/>
    <cellStyle name="Normal 2 2 9 5" xfId="5769"/>
    <cellStyle name="Normal 2 2 9 6" xfId="5770"/>
    <cellStyle name="Normal 2 2 9 7" xfId="5771"/>
    <cellStyle name="Normal 2 2 9 8" xfId="5772"/>
    <cellStyle name="Normal 2 2_Cadena de mantenimiento" xfId="5773"/>
    <cellStyle name="Normal 2 20" xfId="5774"/>
    <cellStyle name="Normal 2 21" xfId="5775"/>
    <cellStyle name="Normal 2 22" xfId="5776"/>
    <cellStyle name="Normal 2 22 2" xfId="5777"/>
    <cellStyle name="Normal 2 22 2 2" xfId="5778"/>
    <cellStyle name="Normal 2 22 2 2 2" xfId="5779"/>
    <cellStyle name="Normal 2 22 2 2 2 2" xfId="5780"/>
    <cellStyle name="Normal 2 22 2 3" xfId="5781"/>
    <cellStyle name="Normal 2 22 2 4" xfId="5782"/>
    <cellStyle name="Normal 2 22 3" xfId="5783"/>
    <cellStyle name="Normal 2 22 3 2" xfId="5784"/>
    <cellStyle name="Normal 2 22 3 2 2" xfId="5785"/>
    <cellStyle name="Normal 2 22 4" xfId="5786"/>
    <cellStyle name="Normal 2 23" xfId="5787"/>
    <cellStyle name="Normal 2 23 2" xfId="5788"/>
    <cellStyle name="Normal 2 23 2 2" xfId="5789"/>
    <cellStyle name="Normal 2 24" xfId="5790"/>
    <cellStyle name="Normal 2 25" xfId="5791"/>
    <cellStyle name="Normal 2 26" xfId="5792"/>
    <cellStyle name="Normal 2 27" xfId="5793"/>
    <cellStyle name="Normal 2 28" xfId="5794"/>
    <cellStyle name="Normal 2 28 2" xfId="5795"/>
    <cellStyle name="Normal 2 29" xfId="5796"/>
    <cellStyle name="Normal 2 3" xfId="5797"/>
    <cellStyle name="Normal 2 3 10" xfId="5798"/>
    <cellStyle name="Normal 2 3 11" xfId="5799"/>
    <cellStyle name="Normal 2 3 12" xfId="5800"/>
    <cellStyle name="Normal 2 3 13" xfId="5801"/>
    <cellStyle name="Normal 2 3 14" xfId="5802"/>
    <cellStyle name="Normal 2 3 2" xfId="5803"/>
    <cellStyle name="Normal 2 3 2 10" xfId="5804"/>
    <cellStyle name="Normal 2 3 2 11" xfId="5805"/>
    <cellStyle name="Normal 2 3 2 12" xfId="5806"/>
    <cellStyle name="Normal 2 3 2 13" xfId="5807"/>
    <cellStyle name="Normal 2 3 2 2" xfId="5808"/>
    <cellStyle name="Normal 2 3 2 2 2" xfId="5809"/>
    <cellStyle name="Normal 2 3 2 2 3" xfId="5810"/>
    <cellStyle name="Normal 2 3 2 3" xfId="5811"/>
    <cellStyle name="Normal 2 3 2 4" xfId="5812"/>
    <cellStyle name="Normal 2 3 2 5" xfId="5813"/>
    <cellStyle name="Normal 2 3 2 6" xfId="5814"/>
    <cellStyle name="Normal 2 3 2 7" xfId="5815"/>
    <cellStyle name="Normal 2 3 2 8" xfId="5816"/>
    <cellStyle name="Normal 2 3 2 9" xfId="5817"/>
    <cellStyle name="Normal 2 3 3" xfId="5818"/>
    <cellStyle name="Normal 2 3 3 2" xfId="5819"/>
    <cellStyle name="Normal 2 3 3 3" xfId="5820"/>
    <cellStyle name="Normal 2 3 4" xfId="5821"/>
    <cellStyle name="Normal 2 3 5" xfId="5822"/>
    <cellStyle name="Normal 2 3 6" xfId="5823"/>
    <cellStyle name="Normal 2 3 7" xfId="5824"/>
    <cellStyle name="Normal 2 3 8" xfId="5825"/>
    <cellStyle name="Normal 2 3 9" xfId="5826"/>
    <cellStyle name="Normal 2 30" xfId="5827"/>
    <cellStyle name="Normal 2 31" xfId="5828"/>
    <cellStyle name="Normal 2 32" xfId="5829"/>
    <cellStyle name="Normal 2 33" xfId="5830"/>
    <cellStyle name="Normal 2 34" xfId="5831"/>
    <cellStyle name="Normal 2 35" xfId="5832"/>
    <cellStyle name="Normal 2 36" xfId="5833"/>
    <cellStyle name="Normal 2 37" xfId="5834"/>
    <cellStyle name="Normal 2 38" xfId="5835"/>
    <cellStyle name="Normal 2 39" xfId="5836"/>
    <cellStyle name="Normal 2 4" xfId="5837"/>
    <cellStyle name="Normal 2 4 2" xfId="5838"/>
    <cellStyle name="Normal 2 4 2 10" xfId="5839"/>
    <cellStyle name="Normal 2 4 2 11" xfId="5840"/>
    <cellStyle name="Normal 2 4 2 2" xfId="5841"/>
    <cellStyle name="Normal 2 4 2 2 2" xfId="5842"/>
    <cellStyle name="Normal 2 4 2 3" xfId="5843"/>
    <cellStyle name="Normal 2 4 2 4" xfId="5844"/>
    <cellStyle name="Normal 2 4 2 5" xfId="5845"/>
    <cellStyle name="Normal 2 4 2 6" xfId="5846"/>
    <cellStyle name="Normal 2 4 2 7" xfId="5847"/>
    <cellStyle name="Normal 2 4 2 8" xfId="5848"/>
    <cellStyle name="Normal 2 4 2 9" xfId="5849"/>
    <cellStyle name="Normal 2 4 3" xfId="5850"/>
    <cellStyle name="Normal 2 4 3 2" xfId="5851"/>
    <cellStyle name="Normal 2 4 4" xfId="5852"/>
    <cellStyle name="Normal 2 4 5" xfId="5853"/>
    <cellStyle name="Normal 2 4 6" xfId="5854"/>
    <cellStyle name="Normal 2 4 7" xfId="5855"/>
    <cellStyle name="Normal 2 40" xfId="5856"/>
    <cellStyle name="Normal 2 41" xfId="5857"/>
    <cellStyle name="Normal 2 42" xfId="5858"/>
    <cellStyle name="Normal 2 43" xfId="5859"/>
    <cellStyle name="Normal 2 44" xfId="5860"/>
    <cellStyle name="Normal 2 45" xfId="5861"/>
    <cellStyle name="Normal 2 46" xfId="5862"/>
    <cellStyle name="Normal 2 47" xfId="5863"/>
    <cellStyle name="Normal 2 48" xfId="5864"/>
    <cellStyle name="Normal 2 49" xfId="5865"/>
    <cellStyle name="Normal 2 5" xfId="5866"/>
    <cellStyle name="Normal 2 5 10" xfId="5867"/>
    <cellStyle name="Normal 2 5 2" xfId="5868"/>
    <cellStyle name="Normal 2 5 2 2" xfId="5869"/>
    <cellStyle name="Normal 2 5 3" xfId="5870"/>
    <cellStyle name="Normal 2 5 4" xfId="5871"/>
    <cellStyle name="Normal 2 5 5" xfId="5872"/>
    <cellStyle name="Normal 2 5 6" xfId="5873"/>
    <cellStyle name="Normal 2 5 7" xfId="5874"/>
    <cellStyle name="Normal 2 5 8" xfId="5875"/>
    <cellStyle name="Normal 2 5 9" xfId="5876"/>
    <cellStyle name="Normal 2 50" xfId="5877"/>
    <cellStyle name="Normal 2 51" xfId="5878"/>
    <cellStyle name="Normal 2 52" xfId="5879"/>
    <cellStyle name="Normal 2 53" xfId="5880"/>
    <cellStyle name="Normal 2 54" xfId="5881"/>
    <cellStyle name="Normal 2 55" xfId="5882"/>
    <cellStyle name="Normal 2 56" xfId="5883"/>
    <cellStyle name="Normal 2 57" xfId="5884"/>
    <cellStyle name="Normal 2 58" xfId="5885"/>
    <cellStyle name="Normal 2 59" xfId="5886"/>
    <cellStyle name="Normal 2 6" xfId="5887"/>
    <cellStyle name="Normal 2 6 10" xfId="5888"/>
    <cellStyle name="Normal 2 6 11" xfId="5889"/>
    <cellStyle name="Normal 2 6 12" xfId="5890"/>
    <cellStyle name="Normal 2 6 13" xfId="5891"/>
    <cellStyle name="Normal 2 6 14" xfId="5892"/>
    <cellStyle name="Normal 2 6 15" xfId="5893"/>
    <cellStyle name="Normal 2 6 16" xfId="5894"/>
    <cellStyle name="Normal 2 6 2" xfId="5895"/>
    <cellStyle name="Normal 2 6 2 10" xfId="5896"/>
    <cellStyle name="Normal 2 6 2 11" xfId="5897"/>
    <cellStyle name="Normal 2 6 2 12" xfId="5898"/>
    <cellStyle name="Normal 2 6 2 13" xfId="5899"/>
    <cellStyle name="Normal 2 6 2 2" xfId="5900"/>
    <cellStyle name="Normal 2 6 2 3" xfId="5901"/>
    <cellStyle name="Normal 2 6 2 4" xfId="5902"/>
    <cellStyle name="Normal 2 6 2 5" xfId="5903"/>
    <cellStyle name="Normal 2 6 2 6" xfId="5904"/>
    <cellStyle name="Normal 2 6 2 7" xfId="5905"/>
    <cellStyle name="Normal 2 6 2 8" xfId="5906"/>
    <cellStyle name="Normal 2 6 2 9" xfId="5907"/>
    <cellStyle name="Normal 2 6 3" xfId="5908"/>
    <cellStyle name="Normal 2 6 3 2" xfId="5909"/>
    <cellStyle name="Normal 2 6 3 3" xfId="5910"/>
    <cellStyle name="Normal 2 6 3 4" xfId="5911"/>
    <cellStyle name="Normal 2 6 3 5" xfId="5912"/>
    <cellStyle name="Normal 2 6 3 6" xfId="5913"/>
    <cellStyle name="Normal 2 6 4" xfId="5914"/>
    <cellStyle name="Normal 2 6 5" xfId="5915"/>
    <cellStyle name="Normal 2 6 6" xfId="5916"/>
    <cellStyle name="Normal 2 6 7" xfId="5917"/>
    <cellStyle name="Normal 2 6 8" xfId="5918"/>
    <cellStyle name="Normal 2 6 9" xfId="5919"/>
    <cellStyle name="Normal 2 60" xfId="5920"/>
    <cellStyle name="Normal 2 61" xfId="5921"/>
    <cellStyle name="Normal 2 62" xfId="5922"/>
    <cellStyle name="Normal 2 63" xfId="5923"/>
    <cellStyle name="Normal 2 64" xfId="5924"/>
    <cellStyle name="Normal 2 65" xfId="5925"/>
    <cellStyle name="Normal 2 66" xfId="5926"/>
    <cellStyle name="Normal 2 67" xfId="5927"/>
    <cellStyle name="Normal 2 68" xfId="5928"/>
    <cellStyle name="Normal 2 69" xfId="5929"/>
    <cellStyle name="Normal 2 7" xfId="5930"/>
    <cellStyle name="Normal 2 7 2" xfId="5931"/>
    <cellStyle name="Normal 2 7 3" xfId="5932"/>
    <cellStyle name="Normal 2 70" xfId="5933"/>
    <cellStyle name="Normal 2 71" xfId="5934"/>
    <cellStyle name="Normal 2 72" xfId="5935"/>
    <cellStyle name="Normal 2 73" xfId="5936"/>
    <cellStyle name="Normal 2 74" xfId="5937"/>
    <cellStyle name="Normal 2 75" xfId="5938"/>
    <cellStyle name="Normal 2 76" xfId="5939"/>
    <cellStyle name="Normal 2 77" xfId="5940"/>
    <cellStyle name="Normal 2 78" xfId="5941"/>
    <cellStyle name="Normal 2 79" xfId="5942"/>
    <cellStyle name="Normal 2 8" xfId="5943"/>
    <cellStyle name="Normal 2 80" xfId="5944"/>
    <cellStyle name="Normal 2 81" xfId="5945"/>
    <cellStyle name="Normal 2 82" xfId="5946"/>
    <cellStyle name="Normal 2 83" xfId="5947"/>
    <cellStyle name="Normal 2 84" xfId="5948"/>
    <cellStyle name="Normal 2 85" xfId="5949"/>
    <cellStyle name="Normal 2 86" xfId="5950"/>
    <cellStyle name="Normal 2 87" xfId="5951"/>
    <cellStyle name="Normal 2 88" xfId="5952"/>
    <cellStyle name="Normal 2 89" xfId="5953"/>
    <cellStyle name="Normal 2 9" xfId="5954"/>
    <cellStyle name="Normal 2 9 2" xfId="5955"/>
    <cellStyle name="Normal 2 9 2 2" xfId="5956"/>
    <cellStyle name="Normal 2 9 2 2 2" xfId="5957"/>
    <cellStyle name="Normal 2 90" xfId="5958"/>
    <cellStyle name="Normal 2 91" xfId="5959"/>
    <cellStyle name="Normal 2 92" xfId="5960"/>
    <cellStyle name="Normal 2 93" xfId="5961"/>
    <cellStyle name="Normal 2 94" xfId="5962"/>
    <cellStyle name="Normal 2 95" xfId="5963"/>
    <cellStyle name="Normal 2 96" xfId="5964"/>
    <cellStyle name="Normal 2 97" xfId="5965"/>
    <cellStyle name="Normal 2 98" xfId="5966"/>
    <cellStyle name="Normal 2 99" xfId="5967"/>
    <cellStyle name="Normal 2_Resultados" xfId="5968"/>
    <cellStyle name="Normal 20" xfId="5969"/>
    <cellStyle name="Normal 21" xfId="5970"/>
    <cellStyle name="Normal 22" xfId="5971"/>
    <cellStyle name="Normal 23" xfId="5972"/>
    <cellStyle name="Normal 23 2" xfId="5973"/>
    <cellStyle name="Normal 23 2 2" xfId="5974"/>
    <cellStyle name="Normal 23 2 2 2" xfId="5975"/>
    <cellStyle name="Normal 23 2 2 2 2" xfId="5976"/>
    <cellStyle name="Normal 23 2 2 2 2 2" xfId="5977"/>
    <cellStyle name="Normal 23 2 2 3" xfId="5978"/>
    <cellStyle name="Normal 23 2 2 4" xfId="5979"/>
    <cellStyle name="Normal 23 2 3" xfId="5980"/>
    <cellStyle name="Normal 23 2 3 2" xfId="5981"/>
    <cellStyle name="Normal 23 2 3 2 2" xfId="5982"/>
    <cellStyle name="Normal 23 2 4" xfId="5983"/>
    <cellStyle name="Normal 23 2 5" xfId="5984"/>
    <cellStyle name="Normal 23 2 6" xfId="5985"/>
    <cellStyle name="Normal 23 3" xfId="5986"/>
    <cellStyle name="Normal 23 4" xfId="5987"/>
    <cellStyle name="Normal 23 5" xfId="5988"/>
    <cellStyle name="Normal 23 6" xfId="5989"/>
    <cellStyle name="Normal 23 7" xfId="5990"/>
    <cellStyle name="Normal 23 8" xfId="5991"/>
    <cellStyle name="Normal 24" xfId="5992"/>
    <cellStyle name="Normal 24 2" xfId="5993"/>
    <cellStyle name="Normal 24 2 2" xfId="5994"/>
    <cellStyle name="Normal 24 3" xfId="5995"/>
    <cellStyle name="Normal 24 3 2" xfId="5996"/>
    <cellStyle name="Normal 24 4" xfId="5997"/>
    <cellStyle name="Normal 24 4 2" xfId="5998"/>
    <cellStyle name="Normal 24 5" xfId="5999"/>
    <cellStyle name="Normal 24 5 2" xfId="6000"/>
    <cellStyle name="Normal 24 6" xfId="6001"/>
    <cellStyle name="Normal 24 6 2" xfId="6002"/>
    <cellStyle name="Normal 24 7" xfId="6003"/>
    <cellStyle name="Normal 25" xfId="6004"/>
    <cellStyle name="Normal 25 2" xfId="6005"/>
    <cellStyle name="Normal 25 3" xfId="6006"/>
    <cellStyle name="Normal 25 4" xfId="6007"/>
    <cellStyle name="Normal 26" xfId="6008"/>
    <cellStyle name="Normal 27" xfId="6009"/>
    <cellStyle name="Normal 27 2" xfId="6010"/>
    <cellStyle name="Normal 28" xfId="6011"/>
    <cellStyle name="Normal 3" xfId="6012"/>
    <cellStyle name="Normal 3 10" xfId="6013"/>
    <cellStyle name="Normal 3 11" xfId="6014"/>
    <cellStyle name="Normal 3 12" xfId="6015"/>
    <cellStyle name="Normal 3 13" xfId="6016"/>
    <cellStyle name="Normal 3 14" xfId="6017"/>
    <cellStyle name="Normal 3 15" xfId="6018"/>
    <cellStyle name="Normal 3 16" xfId="6019"/>
    <cellStyle name="Normal 3 17" xfId="6020"/>
    <cellStyle name="Normal 3 18" xfId="6021"/>
    <cellStyle name="Normal 3 19" xfId="6022"/>
    <cellStyle name="Normal 3 2" xfId="6023"/>
    <cellStyle name="Normal 3 2 10" xfId="6024"/>
    <cellStyle name="Normal 3 2 11" xfId="6025"/>
    <cellStyle name="Normal 3 2 12" xfId="6026"/>
    <cellStyle name="Normal 3 2 13" xfId="6027"/>
    <cellStyle name="Normal 3 2 14" xfId="6028"/>
    <cellStyle name="Normal 3 2 15" xfId="6029"/>
    <cellStyle name="Normal 3 2 16" xfId="6030"/>
    <cellStyle name="Normal 3 2 2" xfId="6031"/>
    <cellStyle name="Normal 3 2 2 2" xfId="6032"/>
    <cellStyle name="Normal 3 2 2 3" xfId="6033"/>
    <cellStyle name="Normal 3 2 2 4" xfId="6034"/>
    <cellStyle name="Normal 3 2 3" xfId="6035"/>
    <cellStyle name="Normal 3 2 3 2" xfId="6036"/>
    <cellStyle name="Normal 3 2 3 3" xfId="6037"/>
    <cellStyle name="Normal 3 2 4" xfId="6038"/>
    <cellStyle name="Normal 3 2 4 2" xfId="6039"/>
    <cellStyle name="Normal 3 2 4 3" xfId="6040"/>
    <cellStyle name="Normal 3 2 5" xfId="6041"/>
    <cellStyle name="Normal 3 2 6" xfId="6042"/>
    <cellStyle name="Normal 3 2 7" xfId="6043"/>
    <cellStyle name="Normal 3 2 8" xfId="6044"/>
    <cellStyle name="Normal 3 2 9" xfId="6045"/>
    <cellStyle name="Normal 3 20" xfId="6046"/>
    <cellStyle name="Normal 3 21" xfId="6047"/>
    <cellStyle name="Normal 3 3" xfId="6048"/>
    <cellStyle name="Normal 3 3 10" xfId="6049"/>
    <cellStyle name="Normal 3 3 2" xfId="6050"/>
    <cellStyle name="Normal 3 3 2 2" xfId="6051"/>
    <cellStyle name="Normal 3 3 2 3" xfId="6052"/>
    <cellStyle name="Normal 3 3 2 4" xfId="6053"/>
    <cellStyle name="Normal 3 3 3" xfId="6054"/>
    <cellStyle name="Normal 3 3 4" xfId="6055"/>
    <cellStyle name="Normal 3 3 5" xfId="6056"/>
    <cellStyle name="Normal 3 3 6" xfId="6057"/>
    <cellStyle name="Normal 3 3 7" xfId="6058"/>
    <cellStyle name="Normal 3 3 8" xfId="6059"/>
    <cellStyle name="Normal 3 3 9" xfId="6060"/>
    <cellStyle name="Normal 3 4" xfId="6061"/>
    <cellStyle name="Normal 3 4 2" xfId="6062"/>
    <cellStyle name="Normal 3 4 2 2" xfId="6063"/>
    <cellStyle name="Normal 3 4 3" xfId="6064"/>
    <cellStyle name="Normal 3 4 4" xfId="6065"/>
    <cellStyle name="Normal 3 4 5" xfId="6066"/>
    <cellStyle name="Normal 3 4 6" xfId="6067"/>
    <cellStyle name="Normal 3 4 7" xfId="6068"/>
    <cellStyle name="Normal 3 4 8" xfId="6069"/>
    <cellStyle name="Normal 3 5" xfId="6070"/>
    <cellStyle name="Normal 3 5 2" xfId="6071"/>
    <cellStyle name="Normal 3 5 3" xfId="6072"/>
    <cellStyle name="Normal 3 5 4" xfId="6073"/>
    <cellStyle name="Normal 3 6" xfId="6074"/>
    <cellStyle name="Normal 3 6 2" xfId="6075"/>
    <cellStyle name="Normal 3 6 3" xfId="6076"/>
    <cellStyle name="Normal 3 7" xfId="6077"/>
    <cellStyle name="Normal 3 7 2" xfId="6078"/>
    <cellStyle name="Normal 3 7 3" xfId="6079"/>
    <cellStyle name="Normal 3 8" xfId="6080"/>
    <cellStyle name="Normal 3 8 2" xfId="6081"/>
    <cellStyle name="Normal 3 8 2 2" xfId="6082"/>
    <cellStyle name="Normal 3 8 3" xfId="6083"/>
    <cellStyle name="Normal 3 8 4" xfId="6084"/>
    <cellStyle name="Normal 3 8 5" xfId="6085"/>
    <cellStyle name="Normal 3 9" xfId="6086"/>
    <cellStyle name="Normal 3 9 2" xfId="6087"/>
    <cellStyle name="Normal 3 9 3" xfId="6088"/>
    <cellStyle name="Normal 32 2" xfId="6089"/>
    <cellStyle name="Normal 32 2 2" xfId="6090"/>
    <cellStyle name="Normal 32 3" xfId="6091"/>
    <cellStyle name="Normal 32 3 2" xfId="6092"/>
    <cellStyle name="Normal 32 4" xfId="6093"/>
    <cellStyle name="Normal 32 4 2" xfId="6094"/>
    <cellStyle name="Normal 32 5" xfId="6095"/>
    <cellStyle name="Normal 32 5 2" xfId="6096"/>
    <cellStyle name="Normal 32 6" xfId="6097"/>
    <cellStyle name="Normal 32 6 2" xfId="6098"/>
    <cellStyle name="Normal 4" xfId="6099"/>
    <cellStyle name="Normal 4 10" xfId="6100"/>
    <cellStyle name="Normal 4 11" xfId="6101"/>
    <cellStyle name="Normal 4 12" xfId="6102"/>
    <cellStyle name="Normal 4 13" xfId="6103"/>
    <cellStyle name="Normal 4 14" xfId="6104"/>
    <cellStyle name="Normal 4 15" xfId="6105"/>
    <cellStyle name="Normal 4 2" xfId="6106"/>
    <cellStyle name="Normal 4 2 10" xfId="6107"/>
    <cellStyle name="Normal 4 2 11" xfId="6108"/>
    <cellStyle name="Normal 4 2 12" xfId="6109"/>
    <cellStyle name="Normal 4 2 13" xfId="6110"/>
    <cellStyle name="Normal 4 2 14" xfId="6111"/>
    <cellStyle name="Normal 4 2 15" xfId="6112"/>
    <cellStyle name="Normal 4 2 16" xfId="6113"/>
    <cellStyle name="Normal 4 2 17" xfId="6114"/>
    <cellStyle name="Normal 4 2 18" xfId="6115"/>
    <cellStyle name="Normal 4 2 19" xfId="6116"/>
    <cellStyle name="Normal 4 2 2" xfId="6117"/>
    <cellStyle name="Normal 4 2 2 2" xfId="6118"/>
    <cellStyle name="Normal 4 2 2 2 2" xfId="6119"/>
    <cellStyle name="Normal 4 2 2 2 3" xfId="6120"/>
    <cellStyle name="Normal 4 2 2 2 4" xfId="6121"/>
    <cellStyle name="Normal 4 2 2 2 5" xfId="6122"/>
    <cellStyle name="Normal 4 2 2 3" xfId="6123"/>
    <cellStyle name="Normal 4 2 2 4" xfId="6124"/>
    <cellStyle name="Normal 4 2 2 5" xfId="6125"/>
    <cellStyle name="Normal 4 2 2 6" xfId="6126"/>
    <cellStyle name="Normal 4 2 20" xfId="6127"/>
    <cellStyle name="Normal 4 2 21" xfId="6128"/>
    <cellStyle name="Normal 4 2 22" xfId="6129"/>
    <cellStyle name="Normal 4 2 23" xfId="6130"/>
    <cellStyle name="Normal 4 2 24" xfId="6131"/>
    <cellStyle name="Normal 4 2 25" xfId="6132"/>
    <cellStyle name="Normal 4 2 26" xfId="6133"/>
    <cellStyle name="Normal 4 2 3" xfId="6134"/>
    <cellStyle name="Normal 4 2 4" xfId="6135"/>
    <cellStyle name="Normal 4 2 5" xfId="6136"/>
    <cellStyle name="Normal 4 2 6" xfId="6137"/>
    <cellStyle name="Normal 4 2 7" xfId="6138"/>
    <cellStyle name="Normal 4 2 8" xfId="6139"/>
    <cellStyle name="Normal 4 2 9" xfId="6140"/>
    <cellStyle name="Normal 4 3" xfId="6141"/>
    <cellStyle name="Normal 4 3 10" xfId="6142"/>
    <cellStyle name="Normal 4 3 11" xfId="6143"/>
    <cellStyle name="Normal 4 3 12" xfId="6144"/>
    <cellStyle name="Normal 4 3 13" xfId="6145"/>
    <cellStyle name="Normal 4 3 14" xfId="6146"/>
    <cellStyle name="Normal 4 3 2" xfId="6147"/>
    <cellStyle name="Normal 4 3 3" xfId="6148"/>
    <cellStyle name="Normal 4 3 4" xfId="6149"/>
    <cellStyle name="Normal 4 3 5" xfId="6150"/>
    <cellStyle name="Normal 4 3 6" xfId="6151"/>
    <cellStyle name="Normal 4 3 7" xfId="6152"/>
    <cellStyle name="Normal 4 3 8" xfId="6153"/>
    <cellStyle name="Normal 4 3 9" xfId="6154"/>
    <cellStyle name="Normal 4 4" xfId="6155"/>
    <cellStyle name="Normal 4 4 10" xfId="6156"/>
    <cellStyle name="Normal 4 4 11" xfId="6157"/>
    <cellStyle name="Normal 4 4 12" xfId="6158"/>
    <cellStyle name="Normal 4 4 13" xfId="6159"/>
    <cellStyle name="Normal 4 4 2" xfId="6160"/>
    <cellStyle name="Normal 4 4 2 2" xfId="6161"/>
    <cellStyle name="Normal 4 4 3" xfId="6162"/>
    <cellStyle name="Normal 4 4 4" xfId="6163"/>
    <cellStyle name="Normal 4 4 5" xfId="6164"/>
    <cellStyle name="Normal 4 4 6" xfId="6165"/>
    <cellStyle name="Normal 4 4 7" xfId="6166"/>
    <cellStyle name="Normal 4 4 8" xfId="6167"/>
    <cellStyle name="Normal 4 4 9" xfId="6168"/>
    <cellStyle name="Normal 4 5" xfId="6169"/>
    <cellStyle name="Normal 4 5 10" xfId="6170"/>
    <cellStyle name="Normal 4 5 11" xfId="6171"/>
    <cellStyle name="Normal 4 5 12" xfId="6172"/>
    <cellStyle name="Normal 4 5 13" xfId="6173"/>
    <cellStyle name="Normal 4 5 2" xfId="6174"/>
    <cellStyle name="Normal 4 5 2 2" xfId="6175"/>
    <cellStyle name="Normal 4 5 2 3" xfId="6176"/>
    <cellStyle name="Normal 4 5 3" xfId="6177"/>
    <cellStyle name="Normal 4 5 3 2" xfId="6178"/>
    <cellStyle name="Normal 4 5 4" xfId="6179"/>
    <cellStyle name="Normal 4 5 4 2" xfId="6180"/>
    <cellStyle name="Normal 4 5 5" xfId="6181"/>
    <cellStyle name="Normal 4 5 5 2" xfId="6182"/>
    <cellStyle name="Normal 4 5 6" xfId="6183"/>
    <cellStyle name="Normal 4 5 6 2" xfId="6184"/>
    <cellStyle name="Normal 4 5 7" xfId="6185"/>
    <cellStyle name="Normal 4 5 7 2" xfId="6186"/>
    <cellStyle name="Normal 4 5 8" xfId="6187"/>
    <cellStyle name="Normal 4 5 8 2" xfId="6188"/>
    <cellStyle name="Normal 4 5 9" xfId="6189"/>
    <cellStyle name="Normal 4 5 9 2" xfId="6190"/>
    <cellStyle name="Normal 4 6" xfId="6191"/>
    <cellStyle name="Normal 4 6 2" xfId="6192"/>
    <cellStyle name="Normal 4 7" xfId="6193"/>
    <cellStyle name="Normal 4 8" xfId="6194"/>
    <cellStyle name="Normal 4 9" xfId="6195"/>
    <cellStyle name="Normal 5" xfId="6196"/>
    <cellStyle name="Normal 5 10" xfId="6197"/>
    <cellStyle name="Normal 5 11" xfId="6198"/>
    <cellStyle name="Normal 5 12" xfId="6199"/>
    <cellStyle name="Normal 5 13" xfId="6200"/>
    <cellStyle name="Normal 5 14" xfId="6201"/>
    <cellStyle name="Normal 5 15" xfId="6202"/>
    <cellStyle name="Normal 5 16" xfId="6203"/>
    <cellStyle name="Normal 5 17" xfId="6204"/>
    <cellStyle name="Normal 5 2" xfId="6205"/>
    <cellStyle name="Normal 5 2 10" xfId="6206"/>
    <cellStyle name="Normal 5 2 2" xfId="6207"/>
    <cellStyle name="Normal 5 2 2 2" xfId="6208"/>
    <cellStyle name="Normal 5 2 2 3" xfId="6209"/>
    <cellStyle name="Normal 5 2 3" xfId="6210"/>
    <cellStyle name="Normal 5 2 3 2" xfId="6211"/>
    <cellStyle name="Normal 5 2 4" xfId="6212"/>
    <cellStyle name="Normal 5 2 5" xfId="6213"/>
    <cellStyle name="Normal 5 2 6" xfId="6214"/>
    <cellStyle name="Normal 5 2 7" xfId="6215"/>
    <cellStyle name="Normal 5 2 8" xfId="6216"/>
    <cellStyle name="Normal 5 2 9" xfId="6217"/>
    <cellStyle name="Normal 5 3" xfId="6218"/>
    <cellStyle name="Normal 5 3 2" xfId="6219"/>
    <cellStyle name="Normal 5 3 2 2" xfId="6220"/>
    <cellStyle name="Normal 5 3 2 3" xfId="6221"/>
    <cellStyle name="Normal 5 4" xfId="6222"/>
    <cellStyle name="Normal 5 4 2" xfId="6223"/>
    <cellStyle name="Normal 5 4 2 2" xfId="6224"/>
    <cellStyle name="Normal 5 4 2 3" xfId="6225"/>
    <cellStyle name="Normal 5 5" xfId="6226"/>
    <cellStyle name="Normal 5 5 2" xfId="6227"/>
    <cellStyle name="Normal 5 5 2 2" xfId="6228"/>
    <cellStyle name="Normal 5 5 2 3" xfId="6229"/>
    <cellStyle name="Normal 5 6" xfId="6230"/>
    <cellStyle name="Normal 5 6 2" xfId="6231"/>
    <cellStyle name="Normal 5 6 2 2" xfId="6232"/>
    <cellStyle name="Normal 5 6 2 3" xfId="6233"/>
    <cellStyle name="Normal 5 7" xfId="6234"/>
    <cellStyle name="Normal 5 7 2" xfId="6235"/>
    <cellStyle name="Normal 5 7 2 2" xfId="6236"/>
    <cellStyle name="Normal 5 7 2 3" xfId="6237"/>
    <cellStyle name="Normal 5 7 2 4" xfId="6238"/>
    <cellStyle name="Normal 5 8" xfId="6239"/>
    <cellStyle name="Normal 5 8 2" xfId="6240"/>
    <cellStyle name="Normal 5 8 2 10" xfId="6241"/>
    <cellStyle name="Normal 5 8 2 2" xfId="6242"/>
    <cellStyle name="Normal 5 8 2 2 2" xfId="6243"/>
    <cellStyle name="Normal 5 8 2 3" xfId="6244"/>
    <cellStyle name="Normal 5 8 2 4" xfId="6245"/>
    <cellStyle name="Normal 5 8 2 5" xfId="6246"/>
    <cellStyle name="Normal 5 8 2 6" xfId="6247"/>
    <cellStyle name="Normal 5 8 2 7" xfId="6248"/>
    <cellStyle name="Normal 5 8 2 8" xfId="6249"/>
    <cellStyle name="Normal 5 8 2 9" xfId="6250"/>
    <cellStyle name="Normal 5 8 3" xfId="6251"/>
    <cellStyle name="Normal 5 9" xfId="6252"/>
    <cellStyle name="Normal 5 9 2" xfId="6253"/>
    <cellStyle name="Normal 6" xfId="6254"/>
    <cellStyle name="Normal 6 10" xfId="6255"/>
    <cellStyle name="Normal 6 11" xfId="6256"/>
    <cellStyle name="Normal 6 12" xfId="6257"/>
    <cellStyle name="Normal 6 13" xfId="6258"/>
    <cellStyle name="Normal 6 2" xfId="6259"/>
    <cellStyle name="Normal 6 2 2" xfId="6260"/>
    <cellStyle name="Normal 6 2 2 2" xfId="6261"/>
    <cellStyle name="Normal 6 2 2 3" xfId="6262"/>
    <cellStyle name="Normal 6 2 2 4" xfId="6263"/>
    <cellStyle name="Normal 6 3" xfId="6264"/>
    <cellStyle name="Normal 6 3 2" xfId="6265"/>
    <cellStyle name="Normal 6 3 2 2" xfId="6266"/>
    <cellStyle name="Normal 6 3 2 3" xfId="6267"/>
    <cellStyle name="Normal 6 3 3" xfId="6268"/>
    <cellStyle name="Normal 6 4" xfId="6269"/>
    <cellStyle name="Normal 6 4 2" xfId="6270"/>
    <cellStyle name="Normal 6 4 2 2" xfId="6271"/>
    <cellStyle name="Normal 6 4 2 3" xfId="6272"/>
    <cellStyle name="Normal 6 5" xfId="6273"/>
    <cellStyle name="Normal 6 5 2" xfId="6274"/>
    <cellStyle name="Normal 6 5 2 2" xfId="6275"/>
    <cellStyle name="Normal 6 5 2 3" xfId="6276"/>
    <cellStyle name="Normal 6 6" xfId="6277"/>
    <cellStyle name="Normal 6 6 2" xfId="6278"/>
    <cellStyle name="Normal 6 6 2 2" xfId="6279"/>
    <cellStyle name="Normal 6 6 2 3" xfId="6280"/>
    <cellStyle name="Normal 6 7" xfId="6281"/>
    <cellStyle name="Normal 6 7 2" xfId="6282"/>
    <cellStyle name="Normal 6 7 2 2" xfId="6283"/>
    <cellStyle name="Normal 6 7 2 3" xfId="6284"/>
    <cellStyle name="Normal 6 8" xfId="6285"/>
    <cellStyle name="Normal 6 8 2" xfId="6286"/>
    <cellStyle name="Normal 6 8 3" xfId="6287"/>
    <cellStyle name="Normal 6 9" xfId="6288"/>
    <cellStyle name="Normal 67" xfId="6289"/>
    <cellStyle name="Normal 67 2" xfId="6290"/>
    <cellStyle name="Normal 7" xfId="6291"/>
    <cellStyle name="Normal 7 10" xfId="6292"/>
    <cellStyle name="Normal 7 10 2" xfId="6293"/>
    <cellStyle name="Normal 7 11" xfId="6294"/>
    <cellStyle name="Normal 7 12" xfId="6295"/>
    <cellStyle name="Normal 7 13" xfId="6296"/>
    <cellStyle name="Normal 7 14" xfId="6297"/>
    <cellStyle name="Normal 7 2" xfId="6298"/>
    <cellStyle name="Normal 7 2 2" xfId="6299"/>
    <cellStyle name="Normal 7 2 3" xfId="6300"/>
    <cellStyle name="Normal 7 3" xfId="6301"/>
    <cellStyle name="Normal 7 3 2" xfId="6302"/>
    <cellStyle name="Normal 7 4" xfId="6303"/>
    <cellStyle name="Normal 7 5" xfId="6304"/>
    <cellStyle name="Normal 7 6" xfId="6305"/>
    <cellStyle name="Normal 7 7" xfId="6306"/>
    <cellStyle name="Normal 7 8" xfId="6307"/>
    <cellStyle name="Normal 7 9" xfId="6308"/>
    <cellStyle name="Normal 77" xfId="6309"/>
    <cellStyle name="Normal 77 2" xfId="6310"/>
    <cellStyle name="Normal 8" xfId="6311"/>
    <cellStyle name="Normal 8 10" xfId="6312"/>
    <cellStyle name="Normal 8 11" xfId="6313"/>
    <cellStyle name="Normal 8 12" xfId="6314"/>
    <cellStyle name="Normal 8 13" xfId="6315"/>
    <cellStyle name="Normal 8 14" xfId="6316"/>
    <cellStyle name="Normal 8 15" xfId="6317"/>
    <cellStyle name="Normal 8 16" xfId="6318"/>
    <cellStyle name="Normal 8 2" xfId="6319"/>
    <cellStyle name="Normal 8 2 2" xfId="6320"/>
    <cellStyle name="Normal 8 3" xfId="6321"/>
    <cellStyle name="Normal 8 4" xfId="6322"/>
    <cellStyle name="Normal 8 5" xfId="6323"/>
    <cellStyle name="Normal 8 6" xfId="6324"/>
    <cellStyle name="Normal 8 7" xfId="6325"/>
    <cellStyle name="Normal 8 8" xfId="6326"/>
    <cellStyle name="Normal 8 9" xfId="6327"/>
    <cellStyle name="Normal 82" xfId="6328"/>
    <cellStyle name="Normal 82 2" xfId="6329"/>
    <cellStyle name="Normal 9" xfId="6330"/>
    <cellStyle name="Normal 9 10" xfId="6331"/>
    <cellStyle name="Normal 9 11" xfId="6332"/>
    <cellStyle name="Normal 9 12" xfId="6333"/>
    <cellStyle name="Normal 9 2" xfId="6334"/>
    <cellStyle name="Normal 9 2 2" xfId="6335"/>
    <cellStyle name="Normal 9 3" xfId="6336"/>
    <cellStyle name="Normal 9 4" xfId="6337"/>
    <cellStyle name="Normal 9 4 2" xfId="6338"/>
    <cellStyle name="Normal 9 4 3" xfId="6339"/>
    <cellStyle name="Normal 9 4 4" xfId="6340"/>
    <cellStyle name="Normal 9 4 5" xfId="6341"/>
    <cellStyle name="Normal 9 4 6" xfId="6342"/>
    <cellStyle name="Normal 9 5" xfId="6343"/>
    <cellStyle name="Normal 9 6" xfId="6344"/>
    <cellStyle name="Normal 9 7" xfId="6345"/>
    <cellStyle name="Normal 9 8" xfId="6346"/>
    <cellStyle name="Normal 9 9" xfId="6347"/>
    <cellStyle name="Normal_Estado de Resultados USA GAAP 200309 Final_FECU_fuel" xfId="6348"/>
    <cellStyle name="Nota 2" xfId="6349"/>
    <cellStyle name="Nota 2 2" xfId="6350"/>
    <cellStyle name="Nota 2 3" xfId="6351"/>
    <cellStyle name="Nota 2 4" xfId="6352"/>
    <cellStyle name="Notas" xfId="6353" builtinId="10" customBuiltin="1"/>
    <cellStyle name="Notas 10" xfId="6354"/>
    <cellStyle name="Notas 11" xfId="6355"/>
    <cellStyle name="Notas 12" xfId="6356"/>
    <cellStyle name="Notas 13" xfId="6357"/>
    <cellStyle name="Notas 2" xfId="6358"/>
    <cellStyle name="Notas 2 10" xfId="6359"/>
    <cellStyle name="Notas 2 11" xfId="6360"/>
    <cellStyle name="Notas 2 12" xfId="6361"/>
    <cellStyle name="Notas 2 13" xfId="6362"/>
    <cellStyle name="Notas 2 14" xfId="6363"/>
    <cellStyle name="Notas 2 14 2" xfId="6364"/>
    <cellStyle name="Notas 2 15" xfId="6365"/>
    <cellStyle name="Notas 2 16" xfId="6366"/>
    <cellStyle name="Notas 2 2" xfId="6367"/>
    <cellStyle name="Notas 2 2 2" xfId="6368"/>
    <cellStyle name="Notas 2 2 2 2" xfId="6369"/>
    <cellStyle name="Notas 2 2 3" xfId="6370"/>
    <cellStyle name="Notas 2 2 3 2" xfId="6371"/>
    <cellStyle name="Notas 2 2 4" xfId="6372"/>
    <cellStyle name="Notas 2 3" xfId="6373"/>
    <cellStyle name="Notas 2 3 2" xfId="6374"/>
    <cellStyle name="Notas 2 3 2 2" xfId="6375"/>
    <cellStyle name="Notas 2 3 2 2 2" xfId="6376"/>
    <cellStyle name="Notas 2 3 2 2 2 2" xfId="6377"/>
    <cellStyle name="Notas 2 3 2 3" xfId="6378"/>
    <cellStyle name="Notas 2 3 2 4" xfId="6379"/>
    <cellStyle name="Notas 2 3 3" xfId="6380"/>
    <cellStyle name="Notas 2 3 3 2" xfId="6381"/>
    <cellStyle name="Notas 2 3 3 2 2" xfId="6382"/>
    <cellStyle name="Notas 2 3 4" xfId="6383"/>
    <cellStyle name="Notas 2 3 5" xfId="6384"/>
    <cellStyle name="Notas 2 4" xfId="6385"/>
    <cellStyle name="Notas 2 4 2" xfId="6386"/>
    <cellStyle name="Notas 2 5" xfId="6387"/>
    <cellStyle name="Notas 2 6" xfId="6388"/>
    <cellStyle name="Notas 2 7" xfId="6389"/>
    <cellStyle name="Notas 2 8" xfId="6390"/>
    <cellStyle name="Notas 2 9" xfId="6391"/>
    <cellStyle name="Notas 2 9 2" xfId="6392"/>
    <cellStyle name="Notas 2 9 2 2" xfId="6393"/>
    <cellStyle name="Notas 3" xfId="6394"/>
    <cellStyle name="Notas 3 2" xfId="6395"/>
    <cellStyle name="Notas 3 2 2" xfId="6396"/>
    <cellStyle name="Notas 3 3" xfId="6397"/>
    <cellStyle name="Notas 3 4" xfId="6398"/>
    <cellStyle name="Notas 3 5" xfId="6399"/>
    <cellStyle name="Notas 4" xfId="6400"/>
    <cellStyle name="Notas 5" xfId="6401"/>
    <cellStyle name="Notas 6" xfId="6402"/>
    <cellStyle name="Notas 7" xfId="6403"/>
    <cellStyle name="Notas 8" xfId="6404"/>
    <cellStyle name="Notas 9" xfId="6405"/>
    <cellStyle name="Note" xfId="6406"/>
    <cellStyle name="Note 2" xfId="6407"/>
    <cellStyle name="Note 3" xfId="6408"/>
    <cellStyle name="Note 4" xfId="6409"/>
    <cellStyle name="Note 5" xfId="6410"/>
    <cellStyle name="Notes" xfId="6411"/>
    <cellStyle name="Notes 2" xfId="6412"/>
    <cellStyle name="Output" xfId="6413"/>
    <cellStyle name="Output 2" xfId="6414"/>
    <cellStyle name="Output 3" xfId="6415"/>
    <cellStyle name="Output 4" xfId="6416"/>
    <cellStyle name="Output 5" xfId="6417"/>
    <cellStyle name="Output 6" xfId="6418"/>
    <cellStyle name="pb_table_format_bottomonly" xfId="6419"/>
    <cellStyle name="Percent_3 stage dcf" xfId="6420"/>
    <cellStyle name="Porcentagem 2" xfId="6421"/>
    <cellStyle name="Porcentagem 2 2" xfId="6422"/>
    <cellStyle name="Porcentagem 2 3" xfId="6423"/>
    <cellStyle name="Porcentagem 2 4" xfId="6424"/>
    <cellStyle name="Porcentagem 3" xfId="6425"/>
    <cellStyle name="Porcentagem 3 2" xfId="6426"/>
    <cellStyle name="Porcentaje" xfId="6427" builtinId="5"/>
    <cellStyle name="Porcentaje 10" xfId="6428"/>
    <cellStyle name="Porcentaje 11" xfId="6429"/>
    <cellStyle name="Porcentaje 12" xfId="6430"/>
    <cellStyle name="Porcentaje 13" xfId="6431"/>
    <cellStyle name="Porcentaje 14" xfId="6432"/>
    <cellStyle name="Porcentaje 15" xfId="6433"/>
    <cellStyle name="Porcentaje 16" xfId="6434"/>
    <cellStyle name="Porcentaje 17" xfId="6435"/>
    <cellStyle name="Porcentaje 18" xfId="6436"/>
    <cellStyle name="Porcentaje 19" xfId="6437"/>
    <cellStyle name="Porcentaje 2" xfId="6438"/>
    <cellStyle name="Porcentaje 2 2" xfId="6439"/>
    <cellStyle name="Porcentaje 2 2 2" xfId="6440"/>
    <cellStyle name="Porcentaje 2 2 2 2" xfId="6441"/>
    <cellStyle name="Porcentaje 2 2 2 3" xfId="6442"/>
    <cellStyle name="Porcentaje 2 2 3" xfId="6443"/>
    <cellStyle name="Porcentaje 2 2 4" xfId="6444"/>
    <cellStyle name="Porcentaje 2 2 5" xfId="6445"/>
    <cellStyle name="Porcentaje 2 2 6" xfId="6446"/>
    <cellStyle name="Porcentaje 2 2 7" xfId="6447"/>
    <cellStyle name="Porcentaje 2 2 8" xfId="6448"/>
    <cellStyle name="Porcentaje 2 3" xfId="6449"/>
    <cellStyle name="Porcentaje 2 4" xfId="6450"/>
    <cellStyle name="Porcentaje 2 4 2" xfId="6451"/>
    <cellStyle name="Porcentaje 2 4 3" xfId="6452"/>
    <cellStyle name="Porcentaje 2 5" xfId="6453"/>
    <cellStyle name="Porcentaje 2 5 2" xfId="6454"/>
    <cellStyle name="Porcentaje 2 6" xfId="6455"/>
    <cellStyle name="Porcentaje 2 7" xfId="6456"/>
    <cellStyle name="Porcentaje 3" xfId="6457"/>
    <cellStyle name="Porcentaje 3 2" xfId="6458"/>
    <cellStyle name="Porcentaje 3 2 2" xfId="6459"/>
    <cellStyle name="Porcentaje 3 2 2 2" xfId="6460"/>
    <cellStyle name="Porcentaje 3 2 3" xfId="6461"/>
    <cellStyle name="Porcentaje 3 2 4" xfId="6462"/>
    <cellStyle name="Porcentaje 3 3" xfId="6463"/>
    <cellStyle name="Porcentaje 3 3 2" xfId="6464"/>
    <cellStyle name="Porcentaje 3 4" xfId="6465"/>
    <cellStyle name="Porcentaje 3 5" xfId="6466"/>
    <cellStyle name="Porcentaje 4" xfId="6467"/>
    <cellStyle name="Porcentaje 4 2" xfId="6468"/>
    <cellStyle name="Porcentaje 4 2 2" xfId="6469"/>
    <cellStyle name="Porcentaje 4 2 2 2" xfId="6470"/>
    <cellStyle name="Porcentaje 4 2 3" xfId="6471"/>
    <cellStyle name="Porcentaje 4 2 4" xfId="6472"/>
    <cellStyle name="Porcentaje 4 3" xfId="6473"/>
    <cellStyle name="Porcentaje 4 3 2" xfId="6474"/>
    <cellStyle name="Porcentaje 4 4" xfId="6475"/>
    <cellStyle name="Porcentaje 4 5" xfId="6476"/>
    <cellStyle name="Porcentaje 5" xfId="6477"/>
    <cellStyle name="Porcentaje 5 2" xfId="6478"/>
    <cellStyle name="Porcentaje 5 2 2" xfId="6479"/>
    <cellStyle name="Porcentaje 5 3" xfId="6480"/>
    <cellStyle name="Porcentaje 5 3 2" xfId="6481"/>
    <cellStyle name="Porcentaje 5 4" xfId="6482"/>
    <cellStyle name="Porcentaje 6" xfId="6483"/>
    <cellStyle name="Porcentaje 6 2" xfId="6484"/>
    <cellStyle name="Porcentaje 6 3" xfId="6485"/>
    <cellStyle name="Porcentaje 6 4" xfId="6486"/>
    <cellStyle name="Porcentaje 7" xfId="6487"/>
    <cellStyle name="Porcentaje 7 2" xfId="6488"/>
    <cellStyle name="Porcentaje 7 3" xfId="6489"/>
    <cellStyle name="Porcentaje 7 4" xfId="6490"/>
    <cellStyle name="Porcentaje 8" xfId="6491"/>
    <cellStyle name="Porcentaje 8 2" xfId="6492"/>
    <cellStyle name="Porcentaje 8 3" xfId="6493"/>
    <cellStyle name="Porcentaje 8 4" xfId="6494"/>
    <cellStyle name="Porcentaje 9" xfId="6495"/>
    <cellStyle name="Porcentual 10" xfId="6496"/>
    <cellStyle name="Porcentual 10 10" xfId="6497"/>
    <cellStyle name="Porcentual 10 11" xfId="6498"/>
    <cellStyle name="Porcentual 10 12" xfId="6499"/>
    <cellStyle name="Porcentual 10 13" xfId="6500"/>
    <cellStyle name="Porcentual 10 14" xfId="6501"/>
    <cellStyle name="Porcentual 10 15" xfId="6502"/>
    <cellStyle name="Porcentual 10 16" xfId="6503"/>
    <cellStyle name="Porcentual 10 17" xfId="6504"/>
    <cellStyle name="Porcentual 10 18" xfId="6505"/>
    <cellStyle name="Porcentual 10 19" xfId="6506"/>
    <cellStyle name="Porcentual 10 2" xfId="6507"/>
    <cellStyle name="Porcentual 10 2 10" xfId="6508"/>
    <cellStyle name="Porcentual 10 2 2" xfId="6509"/>
    <cellStyle name="Porcentual 10 2 3" xfId="6510"/>
    <cellStyle name="Porcentual 10 2 4" xfId="6511"/>
    <cellStyle name="Porcentual 10 2 5" xfId="6512"/>
    <cellStyle name="Porcentual 10 2 6" xfId="6513"/>
    <cellStyle name="Porcentual 10 2 7" xfId="6514"/>
    <cellStyle name="Porcentual 10 2 8" xfId="6515"/>
    <cellStyle name="Porcentual 10 2 9" xfId="6516"/>
    <cellStyle name="Porcentual 10 20" xfId="6517"/>
    <cellStyle name="Porcentual 10 21" xfId="6518"/>
    <cellStyle name="Porcentual 10 22" xfId="6519"/>
    <cellStyle name="Porcentual 10 23" xfId="6520"/>
    <cellStyle name="Porcentual 10 3" xfId="6521"/>
    <cellStyle name="Porcentual 10 4" xfId="6522"/>
    <cellStyle name="Porcentual 10 5" xfId="6523"/>
    <cellStyle name="Porcentual 10 6" xfId="6524"/>
    <cellStyle name="Porcentual 10 7" xfId="6525"/>
    <cellStyle name="Porcentual 10 8" xfId="6526"/>
    <cellStyle name="Porcentual 10 9" xfId="6527"/>
    <cellStyle name="Porcentual 11" xfId="6528"/>
    <cellStyle name="Porcentual 11 10" xfId="6529"/>
    <cellStyle name="Porcentual 11 11" xfId="6530"/>
    <cellStyle name="Porcentual 11 12" xfId="6531"/>
    <cellStyle name="Porcentual 11 13" xfId="6532"/>
    <cellStyle name="Porcentual 11 14" xfId="6533"/>
    <cellStyle name="Porcentual 11 15" xfId="6534"/>
    <cellStyle name="Porcentual 11 16" xfId="6535"/>
    <cellStyle name="Porcentual 11 17" xfId="6536"/>
    <cellStyle name="Porcentual 11 2" xfId="6537"/>
    <cellStyle name="Porcentual 11 3" xfId="6538"/>
    <cellStyle name="Porcentual 11 4" xfId="6539"/>
    <cellStyle name="Porcentual 11 5" xfId="6540"/>
    <cellStyle name="Porcentual 11 6" xfId="6541"/>
    <cellStyle name="Porcentual 11 7" xfId="6542"/>
    <cellStyle name="Porcentual 11 8" xfId="6543"/>
    <cellStyle name="Porcentual 11 9" xfId="6544"/>
    <cellStyle name="Porcentual 12" xfId="6545"/>
    <cellStyle name="Porcentual 12 10" xfId="6546"/>
    <cellStyle name="Porcentual 12 11" xfId="6547"/>
    <cellStyle name="Porcentual 12 12" xfId="6548"/>
    <cellStyle name="Porcentual 12 13" xfId="6549"/>
    <cellStyle name="Porcentual 12 14" xfId="6550"/>
    <cellStyle name="Porcentual 12 15" xfId="6551"/>
    <cellStyle name="Porcentual 12 16" xfId="6552"/>
    <cellStyle name="Porcentual 12 17" xfId="6553"/>
    <cellStyle name="Porcentual 12 2" xfId="6554"/>
    <cellStyle name="Porcentual 12 3" xfId="6555"/>
    <cellStyle name="Porcentual 12 4" xfId="6556"/>
    <cellStyle name="Porcentual 12 5" xfId="6557"/>
    <cellStyle name="Porcentual 12 6" xfId="6558"/>
    <cellStyle name="Porcentual 12 7" xfId="6559"/>
    <cellStyle name="Porcentual 12 8" xfId="6560"/>
    <cellStyle name="Porcentual 12 9" xfId="6561"/>
    <cellStyle name="Porcentual 13" xfId="6562"/>
    <cellStyle name="Porcentual 14" xfId="6563"/>
    <cellStyle name="Porcentual 14 10" xfId="6564"/>
    <cellStyle name="Porcentual 14 11" xfId="6565"/>
    <cellStyle name="Porcentual 14 12" xfId="6566"/>
    <cellStyle name="Porcentual 14 12 2" xfId="6567"/>
    <cellStyle name="Porcentual 14 12 2 2" xfId="6568"/>
    <cellStyle name="Porcentual 14 13" xfId="6569"/>
    <cellStyle name="Porcentual 14 14" xfId="6570"/>
    <cellStyle name="Porcentual 14 15" xfId="6571"/>
    <cellStyle name="Porcentual 14 16" xfId="6572"/>
    <cellStyle name="Porcentual 14 2" xfId="6573"/>
    <cellStyle name="Porcentual 14 3" xfId="6574"/>
    <cellStyle name="Porcentual 14 4" xfId="6575"/>
    <cellStyle name="Porcentual 14 5" xfId="6576"/>
    <cellStyle name="Porcentual 14 6" xfId="6577"/>
    <cellStyle name="Porcentual 14 7" xfId="6578"/>
    <cellStyle name="Porcentual 14 8" xfId="6579"/>
    <cellStyle name="Porcentual 14 9" xfId="6580"/>
    <cellStyle name="Porcentual 15" xfId="6581"/>
    <cellStyle name="Porcentual 15 10" xfId="6582"/>
    <cellStyle name="Porcentual 15 11" xfId="6583"/>
    <cellStyle name="Porcentual 15 12" xfId="6584"/>
    <cellStyle name="Porcentual 15 12 2" xfId="6585"/>
    <cellStyle name="Porcentual 15 12 2 2" xfId="6586"/>
    <cellStyle name="Porcentual 15 13" xfId="6587"/>
    <cellStyle name="Porcentual 15 14" xfId="6588"/>
    <cellStyle name="Porcentual 15 15" xfId="6589"/>
    <cellStyle name="Porcentual 15 16" xfId="6590"/>
    <cellStyle name="Porcentual 15 2" xfId="6591"/>
    <cellStyle name="Porcentual 15 3" xfId="6592"/>
    <cellStyle name="Porcentual 15 4" xfId="6593"/>
    <cellStyle name="Porcentual 15 5" xfId="6594"/>
    <cellStyle name="Porcentual 15 6" xfId="6595"/>
    <cellStyle name="Porcentual 15 7" xfId="6596"/>
    <cellStyle name="Porcentual 15 8" xfId="6597"/>
    <cellStyle name="Porcentual 15 9" xfId="6598"/>
    <cellStyle name="Porcentual 16" xfId="6599"/>
    <cellStyle name="Porcentual 16 10" xfId="6600"/>
    <cellStyle name="Porcentual 16 11" xfId="6601"/>
    <cellStyle name="Porcentual 16 12" xfId="6602"/>
    <cellStyle name="Porcentual 16 12 2" xfId="6603"/>
    <cellStyle name="Porcentual 16 12 2 2" xfId="6604"/>
    <cellStyle name="Porcentual 16 13" xfId="6605"/>
    <cellStyle name="Porcentual 16 14" xfId="6606"/>
    <cellStyle name="Porcentual 16 15" xfId="6607"/>
    <cellStyle name="Porcentual 16 16" xfId="6608"/>
    <cellStyle name="Porcentual 16 2" xfId="6609"/>
    <cellStyle name="Porcentual 16 3" xfId="6610"/>
    <cellStyle name="Porcentual 16 4" xfId="6611"/>
    <cellStyle name="Porcentual 16 5" xfId="6612"/>
    <cellStyle name="Porcentual 16 6" xfId="6613"/>
    <cellStyle name="Porcentual 16 7" xfId="6614"/>
    <cellStyle name="Porcentual 16 8" xfId="6615"/>
    <cellStyle name="Porcentual 16 9" xfId="6616"/>
    <cellStyle name="Porcentual 2" xfId="6617"/>
    <cellStyle name="Porcentual 2 10" xfId="6618"/>
    <cellStyle name="Porcentual 2 10 2" xfId="6619"/>
    <cellStyle name="Porcentual 2 10 3" xfId="6620"/>
    <cellStyle name="Porcentual 2 100" xfId="6621"/>
    <cellStyle name="Porcentual 2 100 2" xfId="6622"/>
    <cellStyle name="Porcentual 2 101" xfId="6623"/>
    <cellStyle name="Porcentual 2 101 2" xfId="6624"/>
    <cellStyle name="Porcentual 2 102" xfId="6625"/>
    <cellStyle name="Porcentual 2 102 2" xfId="6626"/>
    <cellStyle name="Porcentual 2 103" xfId="6627"/>
    <cellStyle name="Porcentual 2 103 2" xfId="6628"/>
    <cellStyle name="Porcentual 2 104" xfId="6629"/>
    <cellStyle name="Porcentual 2 104 2" xfId="6630"/>
    <cellStyle name="Porcentual 2 105" xfId="6631"/>
    <cellStyle name="Porcentual 2 106" xfId="6632"/>
    <cellStyle name="Porcentual 2 107" xfId="6633"/>
    <cellStyle name="Porcentual 2 108" xfId="6634"/>
    <cellStyle name="Porcentual 2 11" xfId="6635"/>
    <cellStyle name="Porcentual 2 11 2" xfId="6636"/>
    <cellStyle name="Porcentual 2 12" xfId="6637"/>
    <cellStyle name="Porcentual 2 12 2" xfId="6638"/>
    <cellStyle name="Porcentual 2 13" xfId="6639"/>
    <cellStyle name="Porcentual 2 13 2" xfId="6640"/>
    <cellStyle name="Porcentual 2 14" xfId="6641"/>
    <cellStyle name="Porcentual 2 14 2" xfId="6642"/>
    <cellStyle name="Porcentual 2 15" xfId="6643"/>
    <cellStyle name="Porcentual 2 15 2" xfId="6644"/>
    <cellStyle name="Porcentual 2 16" xfId="6645"/>
    <cellStyle name="Porcentual 2 16 2" xfId="6646"/>
    <cellStyle name="Porcentual 2 17" xfId="6647"/>
    <cellStyle name="Porcentual 2 17 2" xfId="6648"/>
    <cellStyle name="Porcentual 2 18" xfId="6649"/>
    <cellStyle name="Porcentual 2 18 2" xfId="6650"/>
    <cellStyle name="Porcentual 2 19" xfId="6651"/>
    <cellStyle name="Porcentual 2 19 2" xfId="6652"/>
    <cellStyle name="Porcentual 2 2" xfId="6653"/>
    <cellStyle name="Porcentual 2 2 10" xfId="6654"/>
    <cellStyle name="Porcentual 2 2 11" xfId="6655"/>
    <cellStyle name="Porcentual 2 2 12" xfId="6656"/>
    <cellStyle name="Porcentual 2 2 13" xfId="6657"/>
    <cellStyle name="Porcentual 2 2 14" xfId="6658"/>
    <cellStyle name="Porcentual 2 2 15" xfId="6659"/>
    <cellStyle name="Porcentual 2 2 16" xfId="6660"/>
    <cellStyle name="Porcentual 2 2 17" xfId="6661"/>
    <cellStyle name="Porcentual 2 2 18" xfId="6662"/>
    <cellStyle name="Porcentual 2 2 19" xfId="6663"/>
    <cellStyle name="Porcentual 2 2 2" xfId="6664"/>
    <cellStyle name="Porcentual 2 2 2 10" xfId="6665"/>
    <cellStyle name="Porcentual 2 2 2 2" xfId="6666"/>
    <cellStyle name="Porcentual 2 2 2 2 2" xfId="6667"/>
    <cellStyle name="Porcentual 2 2 2 2 3" xfId="6668"/>
    <cellStyle name="Porcentual 2 2 2 2 4" xfId="6669"/>
    <cellStyle name="Porcentual 2 2 2 2 5" xfId="6670"/>
    <cellStyle name="Porcentual 2 2 2 2 6" xfId="6671"/>
    <cellStyle name="Porcentual 2 2 2 3" xfId="6672"/>
    <cellStyle name="Porcentual 2 2 2 4" xfId="6673"/>
    <cellStyle name="Porcentual 2 2 2 5" xfId="6674"/>
    <cellStyle name="Porcentual 2 2 2 6" xfId="6675"/>
    <cellStyle name="Porcentual 2 2 2 7" xfId="6676"/>
    <cellStyle name="Porcentual 2 2 2 8" xfId="6677"/>
    <cellStyle name="Porcentual 2 2 2 9" xfId="6678"/>
    <cellStyle name="Porcentual 2 2 20" xfId="6679"/>
    <cellStyle name="Porcentual 2 2 21" xfId="6680"/>
    <cellStyle name="Porcentual 2 2 3" xfId="6681"/>
    <cellStyle name="Porcentual 2 2 4" xfId="6682"/>
    <cellStyle name="Porcentual 2 2 5" xfId="6683"/>
    <cellStyle name="Porcentual 2 2 6" xfId="6684"/>
    <cellStyle name="Porcentual 2 2 7" xfId="6685"/>
    <cellStyle name="Porcentual 2 2 8" xfId="6686"/>
    <cellStyle name="Porcentual 2 2 9" xfId="6687"/>
    <cellStyle name="Porcentual 2 20" xfId="6688"/>
    <cellStyle name="Porcentual 2 20 2" xfId="6689"/>
    <cellStyle name="Porcentual 2 21" xfId="6690"/>
    <cellStyle name="Porcentual 2 21 2" xfId="6691"/>
    <cellStyle name="Porcentual 2 21 3" xfId="6692"/>
    <cellStyle name="Porcentual 2 22" xfId="6693"/>
    <cellStyle name="Porcentual 2 22 2" xfId="6694"/>
    <cellStyle name="Porcentual 2 22 3" xfId="6695"/>
    <cellStyle name="Porcentual 2 23" xfId="6696"/>
    <cellStyle name="Porcentual 2 23 2" xfId="6697"/>
    <cellStyle name="Porcentual 2 23 3" xfId="6698"/>
    <cellStyle name="Porcentual 2 24" xfId="6699"/>
    <cellStyle name="Porcentual 2 24 2" xfId="6700"/>
    <cellStyle name="Porcentual 2 24 3" xfId="6701"/>
    <cellStyle name="Porcentual 2 25" xfId="6702"/>
    <cellStyle name="Porcentual 2 25 2" xfId="6703"/>
    <cellStyle name="Porcentual 2 25 3" xfId="6704"/>
    <cellStyle name="Porcentual 2 26" xfId="6705"/>
    <cellStyle name="Porcentual 2 26 2" xfId="6706"/>
    <cellStyle name="Porcentual 2 26 3" xfId="6707"/>
    <cellStyle name="Porcentual 2 27" xfId="6708"/>
    <cellStyle name="Porcentual 2 27 2" xfId="6709"/>
    <cellStyle name="Porcentual 2 27 3" xfId="6710"/>
    <cellStyle name="Porcentual 2 28" xfId="6711"/>
    <cellStyle name="Porcentual 2 28 2" xfId="6712"/>
    <cellStyle name="Porcentual 2 28 3" xfId="6713"/>
    <cellStyle name="Porcentual 2 29" xfId="6714"/>
    <cellStyle name="Porcentual 2 29 2" xfId="6715"/>
    <cellStyle name="Porcentual 2 29 3" xfId="6716"/>
    <cellStyle name="Porcentual 2 3" xfId="6717"/>
    <cellStyle name="Porcentual 2 3 10" xfId="6718"/>
    <cellStyle name="Porcentual 2 3 2" xfId="6719"/>
    <cellStyle name="Porcentual 2 3 2 2" xfId="6720"/>
    <cellStyle name="Porcentual 2 3 2 3" xfId="6721"/>
    <cellStyle name="Porcentual 2 3 2 4" xfId="6722"/>
    <cellStyle name="Porcentual 2 3 2 5" xfId="6723"/>
    <cellStyle name="Porcentual 2 3 3" xfId="6724"/>
    <cellStyle name="Porcentual 2 3 4" xfId="6725"/>
    <cellStyle name="Porcentual 2 3 5" xfId="6726"/>
    <cellStyle name="Porcentual 2 3 6" xfId="6727"/>
    <cellStyle name="Porcentual 2 3 7" xfId="6728"/>
    <cellStyle name="Porcentual 2 3 8" xfId="6729"/>
    <cellStyle name="Porcentual 2 3 9" xfId="6730"/>
    <cellStyle name="Porcentual 2 30" xfId="6731"/>
    <cellStyle name="Porcentual 2 30 2" xfId="6732"/>
    <cellStyle name="Porcentual 2 30 3" xfId="6733"/>
    <cellStyle name="Porcentual 2 31" xfId="6734"/>
    <cellStyle name="Porcentual 2 31 2" xfId="6735"/>
    <cellStyle name="Porcentual 2 31 3" xfId="6736"/>
    <cellStyle name="Porcentual 2 32" xfId="6737"/>
    <cellStyle name="Porcentual 2 32 2" xfId="6738"/>
    <cellStyle name="Porcentual 2 32 3" xfId="6739"/>
    <cellStyle name="Porcentual 2 33" xfId="6740"/>
    <cellStyle name="Porcentual 2 33 2" xfId="6741"/>
    <cellStyle name="Porcentual 2 33 3" xfId="6742"/>
    <cellStyle name="Porcentual 2 34" xfId="6743"/>
    <cellStyle name="Porcentual 2 34 2" xfId="6744"/>
    <cellStyle name="Porcentual 2 35" xfId="6745"/>
    <cellStyle name="Porcentual 2 35 2" xfId="6746"/>
    <cellStyle name="Porcentual 2 36" xfId="6747"/>
    <cellStyle name="Porcentual 2 36 2" xfId="6748"/>
    <cellStyle name="Porcentual 2 37" xfId="6749"/>
    <cellStyle name="Porcentual 2 37 2" xfId="6750"/>
    <cellStyle name="Porcentual 2 38" xfId="6751"/>
    <cellStyle name="Porcentual 2 38 2" xfId="6752"/>
    <cellStyle name="Porcentual 2 39" xfId="6753"/>
    <cellStyle name="Porcentual 2 39 2" xfId="6754"/>
    <cellStyle name="Porcentual 2 4" xfId="6755"/>
    <cellStyle name="Porcentual 2 4 2" xfId="6756"/>
    <cellStyle name="Porcentual 2 4 3" xfId="6757"/>
    <cellStyle name="Porcentual 2 4 4" xfId="6758"/>
    <cellStyle name="Porcentual 2 4 5" xfId="6759"/>
    <cellStyle name="Porcentual 2 4 6" xfId="6760"/>
    <cellStyle name="Porcentual 2 40" xfId="6761"/>
    <cellStyle name="Porcentual 2 40 2" xfId="6762"/>
    <cellStyle name="Porcentual 2 41" xfId="6763"/>
    <cellStyle name="Porcentual 2 41 2" xfId="6764"/>
    <cellStyle name="Porcentual 2 42" xfId="6765"/>
    <cellStyle name="Porcentual 2 42 2" xfId="6766"/>
    <cellStyle name="Porcentual 2 43" xfId="6767"/>
    <cellStyle name="Porcentual 2 43 2" xfId="6768"/>
    <cellStyle name="Porcentual 2 44" xfId="6769"/>
    <cellStyle name="Porcentual 2 44 2" xfId="6770"/>
    <cellStyle name="Porcentual 2 45" xfId="6771"/>
    <cellStyle name="Porcentual 2 45 2" xfId="6772"/>
    <cellStyle name="Porcentual 2 46" xfId="6773"/>
    <cellStyle name="Porcentual 2 46 2" xfId="6774"/>
    <cellStyle name="Porcentual 2 47" xfId="6775"/>
    <cellStyle name="Porcentual 2 47 2" xfId="6776"/>
    <cellStyle name="Porcentual 2 48" xfId="6777"/>
    <cellStyle name="Porcentual 2 48 2" xfId="6778"/>
    <cellStyle name="Porcentual 2 49" xfId="6779"/>
    <cellStyle name="Porcentual 2 49 2" xfId="6780"/>
    <cellStyle name="Porcentual 2 5" xfId="6781"/>
    <cellStyle name="Porcentual 2 5 2" xfId="6782"/>
    <cellStyle name="Porcentual 2 5 3" xfId="6783"/>
    <cellStyle name="Porcentual 2 50" xfId="6784"/>
    <cellStyle name="Porcentual 2 50 2" xfId="6785"/>
    <cellStyle name="Porcentual 2 51" xfId="6786"/>
    <cellStyle name="Porcentual 2 51 2" xfId="6787"/>
    <cellStyle name="Porcentual 2 52" xfId="6788"/>
    <cellStyle name="Porcentual 2 52 2" xfId="6789"/>
    <cellStyle name="Porcentual 2 53" xfId="6790"/>
    <cellStyle name="Porcentual 2 53 2" xfId="6791"/>
    <cellStyle name="Porcentual 2 54" xfId="6792"/>
    <cellStyle name="Porcentual 2 54 2" xfId="6793"/>
    <cellStyle name="Porcentual 2 55" xfId="6794"/>
    <cellStyle name="Porcentual 2 55 2" xfId="6795"/>
    <cellStyle name="Porcentual 2 56" xfId="6796"/>
    <cellStyle name="Porcentual 2 56 2" xfId="6797"/>
    <cellStyle name="Porcentual 2 57" xfId="6798"/>
    <cellStyle name="Porcentual 2 57 2" xfId="6799"/>
    <cellStyle name="Porcentual 2 58" xfId="6800"/>
    <cellStyle name="Porcentual 2 58 2" xfId="6801"/>
    <cellStyle name="Porcentual 2 59" xfId="6802"/>
    <cellStyle name="Porcentual 2 59 2" xfId="6803"/>
    <cellStyle name="Porcentual 2 6" xfId="6804"/>
    <cellStyle name="Porcentual 2 6 2" xfId="6805"/>
    <cellStyle name="Porcentual 2 6 2 2" xfId="6806"/>
    <cellStyle name="Porcentual 2 6 2 3" xfId="6807"/>
    <cellStyle name="Porcentual 2 6 2 4" xfId="6808"/>
    <cellStyle name="Porcentual 2 6 2 5" xfId="6809"/>
    <cellStyle name="Porcentual 2 6 2 6" xfId="6810"/>
    <cellStyle name="Porcentual 2 6 3" xfId="6811"/>
    <cellStyle name="Porcentual 2 6 4" xfId="6812"/>
    <cellStyle name="Porcentual 2 6 5" xfId="6813"/>
    <cellStyle name="Porcentual 2 6 6" xfId="6814"/>
    <cellStyle name="Porcentual 2 6 7" xfId="6815"/>
    <cellStyle name="Porcentual 2 60" xfId="6816"/>
    <cellStyle name="Porcentual 2 60 2" xfId="6817"/>
    <cellStyle name="Porcentual 2 61" xfId="6818"/>
    <cellStyle name="Porcentual 2 61 2" xfId="6819"/>
    <cellStyle name="Porcentual 2 62" xfId="6820"/>
    <cellStyle name="Porcentual 2 62 2" xfId="6821"/>
    <cellStyle name="Porcentual 2 63" xfId="6822"/>
    <cellStyle name="Porcentual 2 63 2" xfId="6823"/>
    <cellStyle name="Porcentual 2 64" xfId="6824"/>
    <cellStyle name="Porcentual 2 64 2" xfId="6825"/>
    <cellStyle name="Porcentual 2 65" xfId="6826"/>
    <cellStyle name="Porcentual 2 65 2" xfId="6827"/>
    <cellStyle name="Porcentual 2 66" xfId="6828"/>
    <cellStyle name="Porcentual 2 66 2" xfId="6829"/>
    <cellStyle name="Porcentual 2 67" xfId="6830"/>
    <cellStyle name="Porcentual 2 67 2" xfId="6831"/>
    <cellStyle name="Porcentual 2 68" xfId="6832"/>
    <cellStyle name="Porcentual 2 68 2" xfId="6833"/>
    <cellStyle name="Porcentual 2 69" xfId="6834"/>
    <cellStyle name="Porcentual 2 69 2" xfId="6835"/>
    <cellStyle name="Porcentual 2 7" xfId="6836"/>
    <cellStyle name="Porcentual 2 7 2" xfId="6837"/>
    <cellStyle name="Porcentual 2 7 3" xfId="6838"/>
    <cellStyle name="Porcentual 2 70" xfId="6839"/>
    <cellStyle name="Porcentual 2 70 2" xfId="6840"/>
    <cellStyle name="Porcentual 2 71" xfId="6841"/>
    <cellStyle name="Porcentual 2 71 2" xfId="6842"/>
    <cellStyle name="Porcentual 2 72" xfId="6843"/>
    <cellStyle name="Porcentual 2 72 2" xfId="6844"/>
    <cellStyle name="Porcentual 2 73" xfId="6845"/>
    <cellStyle name="Porcentual 2 73 2" xfId="6846"/>
    <cellStyle name="Porcentual 2 74" xfId="6847"/>
    <cellStyle name="Porcentual 2 74 2" xfId="6848"/>
    <cellStyle name="Porcentual 2 75" xfId="6849"/>
    <cellStyle name="Porcentual 2 75 2" xfId="6850"/>
    <cellStyle name="Porcentual 2 76" xfId="6851"/>
    <cellStyle name="Porcentual 2 76 2" xfId="6852"/>
    <cellStyle name="Porcentual 2 77" xfId="6853"/>
    <cellStyle name="Porcentual 2 77 2" xfId="6854"/>
    <cellStyle name="Porcentual 2 78" xfId="6855"/>
    <cellStyle name="Porcentual 2 78 2" xfId="6856"/>
    <cellStyle name="Porcentual 2 79" xfId="6857"/>
    <cellStyle name="Porcentual 2 79 2" xfId="6858"/>
    <cellStyle name="Porcentual 2 8" xfId="6859"/>
    <cellStyle name="Porcentual 2 8 2" xfId="6860"/>
    <cellStyle name="Porcentual 2 8 3" xfId="6861"/>
    <cellStyle name="Porcentual 2 80" xfId="6862"/>
    <cellStyle name="Porcentual 2 80 2" xfId="6863"/>
    <cellStyle name="Porcentual 2 81" xfId="6864"/>
    <cellStyle name="Porcentual 2 81 2" xfId="6865"/>
    <cellStyle name="Porcentual 2 82" xfId="6866"/>
    <cellStyle name="Porcentual 2 82 2" xfId="6867"/>
    <cellStyle name="Porcentual 2 83" xfId="6868"/>
    <cellStyle name="Porcentual 2 83 2" xfId="6869"/>
    <cellStyle name="Porcentual 2 84" xfId="6870"/>
    <cellStyle name="Porcentual 2 84 2" xfId="6871"/>
    <cellStyle name="Porcentual 2 85" xfId="6872"/>
    <cellStyle name="Porcentual 2 85 2" xfId="6873"/>
    <cellStyle name="Porcentual 2 86" xfId="6874"/>
    <cellStyle name="Porcentual 2 86 2" xfId="6875"/>
    <cellStyle name="Porcentual 2 87" xfId="6876"/>
    <cellStyle name="Porcentual 2 87 2" xfId="6877"/>
    <cellStyle name="Porcentual 2 88" xfId="6878"/>
    <cellStyle name="Porcentual 2 88 2" xfId="6879"/>
    <cellStyle name="Porcentual 2 89" xfId="6880"/>
    <cellStyle name="Porcentual 2 89 2" xfId="6881"/>
    <cellStyle name="Porcentual 2 9" xfId="6882"/>
    <cellStyle name="Porcentual 2 9 2" xfId="6883"/>
    <cellStyle name="Porcentual 2 9 3" xfId="6884"/>
    <cellStyle name="Porcentual 2 90" xfId="6885"/>
    <cellStyle name="Porcentual 2 90 2" xfId="6886"/>
    <cellStyle name="Porcentual 2 91" xfId="6887"/>
    <cellStyle name="Porcentual 2 91 2" xfId="6888"/>
    <cellStyle name="Porcentual 2 92" xfId="6889"/>
    <cellStyle name="Porcentual 2 92 2" xfId="6890"/>
    <cellStyle name="Porcentual 2 93" xfId="6891"/>
    <cellStyle name="Porcentual 2 93 2" xfId="6892"/>
    <cellStyle name="Porcentual 2 94" xfId="6893"/>
    <cellStyle name="Porcentual 2 94 2" xfId="6894"/>
    <cellStyle name="Porcentual 2 95" xfId="6895"/>
    <cellStyle name="Porcentual 2 95 2" xfId="6896"/>
    <cellStyle name="Porcentual 2 96" xfId="6897"/>
    <cellStyle name="Porcentual 2 96 2" xfId="6898"/>
    <cellStyle name="Porcentual 2 97" xfId="6899"/>
    <cellStyle name="Porcentual 2 97 2" xfId="6900"/>
    <cellStyle name="Porcentual 2 98" xfId="6901"/>
    <cellStyle name="Porcentual 2 98 2" xfId="6902"/>
    <cellStyle name="Porcentual 2 99" xfId="6903"/>
    <cellStyle name="Porcentual 2 99 2" xfId="6904"/>
    <cellStyle name="Porcentual 3" xfId="6905"/>
    <cellStyle name="Porcentual 3 10" xfId="6906"/>
    <cellStyle name="Porcentual 3 11" xfId="6907"/>
    <cellStyle name="Porcentual 3 12" xfId="6908"/>
    <cellStyle name="Porcentual 3 13" xfId="6909"/>
    <cellStyle name="Porcentual 3 14" xfId="6910"/>
    <cellStyle name="Porcentual 3 15" xfId="6911"/>
    <cellStyle name="Porcentual 3 16" xfId="6912"/>
    <cellStyle name="Porcentual 3 17" xfId="6913"/>
    <cellStyle name="Porcentual 3 18" xfId="6914"/>
    <cellStyle name="Porcentual 3 19" xfId="6915"/>
    <cellStyle name="Porcentual 3 2" xfId="6916"/>
    <cellStyle name="Porcentual 3 2 2" xfId="6917"/>
    <cellStyle name="Porcentual 3 2 3" xfId="6918"/>
    <cellStyle name="Porcentual 3 20" xfId="6919"/>
    <cellStyle name="Porcentual 3 21" xfId="6920"/>
    <cellStyle name="Porcentual 3 22" xfId="6921"/>
    <cellStyle name="Porcentual 3 23" xfId="6922"/>
    <cellStyle name="Porcentual 3 24" xfId="6923"/>
    <cellStyle name="Porcentual 3 25" xfId="6924"/>
    <cellStyle name="Porcentual 3 26" xfId="6925"/>
    <cellStyle name="Porcentual 3 27" xfId="6926"/>
    <cellStyle name="Porcentual 3 28" xfId="6927"/>
    <cellStyle name="Porcentual 3 29" xfId="6928"/>
    <cellStyle name="Porcentual 3 3" xfId="6929"/>
    <cellStyle name="Porcentual 3 3 2" xfId="6930"/>
    <cellStyle name="Porcentual 3 30" xfId="6931"/>
    <cellStyle name="Porcentual 3 31" xfId="6932"/>
    <cellStyle name="Porcentual 3 4" xfId="6933"/>
    <cellStyle name="Porcentual 3 4 2" xfId="6934"/>
    <cellStyle name="Porcentual 3 4 3" xfId="6935"/>
    <cellStyle name="Porcentual 3 5" xfId="6936"/>
    <cellStyle name="Porcentual 3 6" xfId="6937"/>
    <cellStyle name="Porcentual 3 7" xfId="6938"/>
    <cellStyle name="Porcentual 3 8" xfId="6939"/>
    <cellStyle name="Porcentual 3 9" xfId="6940"/>
    <cellStyle name="Porcentual 4" xfId="6941"/>
    <cellStyle name="Porcentual 4 10" xfId="6942"/>
    <cellStyle name="Porcentual 4 11" xfId="6943"/>
    <cellStyle name="Porcentual 4 12" xfId="6944"/>
    <cellStyle name="Porcentual 4 13" xfId="6945"/>
    <cellStyle name="Porcentual 4 14" xfId="6946"/>
    <cellStyle name="Porcentual 4 15" xfId="6947"/>
    <cellStyle name="Porcentual 4 16" xfId="6948"/>
    <cellStyle name="Porcentual 4 17" xfId="6949"/>
    <cellStyle name="Porcentual 4 18" xfId="6950"/>
    <cellStyle name="Porcentual 4 19" xfId="6951"/>
    <cellStyle name="Porcentual 4 2" xfId="6952"/>
    <cellStyle name="Porcentual 4 2 2" xfId="6953"/>
    <cellStyle name="Porcentual 4 2 2 2" xfId="6954"/>
    <cellStyle name="Porcentual 4 2 2 3" xfId="6955"/>
    <cellStyle name="Porcentual 4 2 3" xfId="6956"/>
    <cellStyle name="Porcentual 4 2 3 2" xfId="6957"/>
    <cellStyle name="Porcentual 4 2 4" xfId="6958"/>
    <cellStyle name="Porcentual 4 2 4 2" xfId="6959"/>
    <cellStyle name="Porcentual 4 2 4 3" xfId="6960"/>
    <cellStyle name="Porcentual 4 2 5" xfId="6961"/>
    <cellStyle name="Porcentual 4 20" xfId="6962"/>
    <cellStyle name="Porcentual 4 21" xfId="6963"/>
    <cellStyle name="Porcentual 4 22" xfId="6964"/>
    <cellStyle name="Porcentual 4 23" xfId="6965"/>
    <cellStyle name="Porcentual 4 24" xfId="6966"/>
    <cellStyle name="Porcentual 4 25" xfId="6967"/>
    <cellStyle name="Porcentual 4 26" xfId="6968"/>
    <cellStyle name="Porcentual 4 27" xfId="6969"/>
    <cellStyle name="Porcentual 4 28" xfId="6970"/>
    <cellStyle name="Porcentual 4 29" xfId="6971"/>
    <cellStyle name="Porcentual 4 3" xfId="6972"/>
    <cellStyle name="Porcentual 4 3 2" xfId="6973"/>
    <cellStyle name="Porcentual 4 3 3" xfId="6974"/>
    <cellStyle name="Porcentual 4 3 4" xfId="6975"/>
    <cellStyle name="Porcentual 4 30" xfId="6976"/>
    <cellStyle name="Porcentual 4 31" xfId="6977"/>
    <cellStyle name="Porcentual 4 32" xfId="6978"/>
    <cellStyle name="Porcentual 4 4" xfId="6979"/>
    <cellStyle name="Porcentual 4 4 2" xfId="6980"/>
    <cellStyle name="Porcentual 4 4 3" xfId="6981"/>
    <cellStyle name="Porcentual 4 5" xfId="6982"/>
    <cellStyle name="Porcentual 4 5 2" xfId="6983"/>
    <cellStyle name="Porcentual 4 5 3" xfId="6984"/>
    <cellStyle name="Porcentual 4 6" xfId="6985"/>
    <cellStyle name="Porcentual 4 7" xfId="6986"/>
    <cellStyle name="Porcentual 4 8" xfId="6987"/>
    <cellStyle name="Porcentual 4 9" xfId="6988"/>
    <cellStyle name="Porcentual 5" xfId="6989"/>
    <cellStyle name="Porcentual 5 10" xfId="6990"/>
    <cellStyle name="Porcentual 5 11" xfId="6991"/>
    <cellStyle name="Porcentual 5 12" xfId="6992"/>
    <cellStyle name="Porcentual 5 13" xfId="6993"/>
    <cellStyle name="Porcentual 5 14" xfId="6994"/>
    <cellStyle name="Porcentual 5 15" xfId="6995"/>
    <cellStyle name="Porcentual 5 16" xfId="6996"/>
    <cellStyle name="Porcentual 5 17" xfId="6997"/>
    <cellStyle name="Porcentual 5 18" xfId="6998"/>
    <cellStyle name="Porcentual 5 19" xfId="6999"/>
    <cellStyle name="Porcentual 5 2" xfId="7000"/>
    <cellStyle name="Porcentual 5 2 2" xfId="7001"/>
    <cellStyle name="Porcentual 5 2 2 10" xfId="7002"/>
    <cellStyle name="Porcentual 5 2 2 2" xfId="7003"/>
    <cellStyle name="Porcentual 5 2 2 3" xfId="7004"/>
    <cellStyle name="Porcentual 5 2 2 4" xfId="7005"/>
    <cellStyle name="Porcentual 5 2 2 5" xfId="7006"/>
    <cellStyle name="Porcentual 5 2 2 6" xfId="7007"/>
    <cellStyle name="Porcentual 5 2 2 7" xfId="7008"/>
    <cellStyle name="Porcentual 5 2 2 8" xfId="7009"/>
    <cellStyle name="Porcentual 5 2 2 9" xfId="7010"/>
    <cellStyle name="Porcentual 5 2 3" xfId="7011"/>
    <cellStyle name="Porcentual 5 20" xfId="7012"/>
    <cellStyle name="Porcentual 5 21" xfId="7013"/>
    <cellStyle name="Porcentual 5 22" xfId="7014"/>
    <cellStyle name="Porcentual 5 23" xfId="7015"/>
    <cellStyle name="Porcentual 5 24" xfId="7016"/>
    <cellStyle name="Porcentual 5 25" xfId="7017"/>
    <cellStyle name="Porcentual 5 26" xfId="7018"/>
    <cellStyle name="Porcentual 5 27" xfId="7019"/>
    <cellStyle name="Porcentual 5 28" xfId="7020"/>
    <cellStyle name="Porcentual 5 29" xfId="7021"/>
    <cellStyle name="Porcentual 5 3" xfId="7022"/>
    <cellStyle name="Porcentual 5 30" xfId="7023"/>
    <cellStyle name="Porcentual 5 31" xfId="7024"/>
    <cellStyle name="Porcentual 5 4" xfId="7025"/>
    <cellStyle name="Porcentual 5 5" xfId="7026"/>
    <cellStyle name="Porcentual 5 6" xfId="7027"/>
    <cellStyle name="Porcentual 5 7" xfId="7028"/>
    <cellStyle name="Porcentual 5 8" xfId="7029"/>
    <cellStyle name="Porcentual 5 9" xfId="7030"/>
    <cellStyle name="Porcentual 6" xfId="7031"/>
    <cellStyle name="Porcentual 6 2" xfId="7032"/>
    <cellStyle name="Porcentual 7" xfId="7033"/>
    <cellStyle name="Porcentual 7 10" xfId="7034"/>
    <cellStyle name="Porcentual 7 11" xfId="7035"/>
    <cellStyle name="Porcentual 7 12" xfId="7036"/>
    <cellStyle name="Porcentual 7 13" xfId="7037"/>
    <cellStyle name="Porcentual 7 14" xfId="7038"/>
    <cellStyle name="Porcentual 7 15" xfId="7039"/>
    <cellStyle name="Porcentual 7 16" xfId="7040"/>
    <cellStyle name="Porcentual 7 17" xfId="7041"/>
    <cellStyle name="Porcentual 7 18" xfId="7042"/>
    <cellStyle name="Porcentual 7 19" xfId="7043"/>
    <cellStyle name="Porcentual 7 2" xfId="7044"/>
    <cellStyle name="Porcentual 7 2 2" xfId="7045"/>
    <cellStyle name="Porcentual 7 2 3" xfId="7046"/>
    <cellStyle name="Porcentual 7 20" xfId="7047"/>
    <cellStyle name="Porcentual 7 21" xfId="7048"/>
    <cellStyle name="Porcentual 7 22" xfId="7049"/>
    <cellStyle name="Porcentual 7 23" xfId="7050"/>
    <cellStyle name="Porcentual 7 3" xfId="7051"/>
    <cellStyle name="Porcentual 7 3 2" xfId="7052"/>
    <cellStyle name="Porcentual 7 3 3" xfId="7053"/>
    <cellStyle name="Porcentual 7 4" xfId="7054"/>
    <cellStyle name="Porcentual 7 4 2" xfId="7055"/>
    <cellStyle name="Porcentual 7 4 3" xfId="7056"/>
    <cellStyle name="Porcentual 7 5" xfId="7057"/>
    <cellStyle name="Porcentual 7 5 2" xfId="7058"/>
    <cellStyle name="Porcentual 7 5 3" xfId="7059"/>
    <cellStyle name="Porcentual 7 6" xfId="7060"/>
    <cellStyle name="Porcentual 7 6 2" xfId="7061"/>
    <cellStyle name="Porcentual 7 6 3" xfId="7062"/>
    <cellStyle name="Porcentual 7 7" xfId="7063"/>
    <cellStyle name="Porcentual 7 7 2" xfId="7064"/>
    <cellStyle name="Porcentual 7 7 3" xfId="7065"/>
    <cellStyle name="Porcentual 7 8" xfId="7066"/>
    <cellStyle name="Porcentual 7 8 2" xfId="7067"/>
    <cellStyle name="Porcentual 7 8 3" xfId="7068"/>
    <cellStyle name="Porcentual 7 9" xfId="7069"/>
    <cellStyle name="Porcentual 7 9 2" xfId="7070"/>
    <cellStyle name="Porcentual 7 9 3" xfId="7071"/>
    <cellStyle name="Porcentual 8" xfId="7072"/>
    <cellStyle name="Porcentual 8 10" xfId="7073"/>
    <cellStyle name="Porcentual 8 10 2" xfId="7074"/>
    <cellStyle name="Porcentual 8 10 3" xfId="7075"/>
    <cellStyle name="Porcentual 8 11" xfId="7076"/>
    <cellStyle name="Porcentual 8 11 2" xfId="7077"/>
    <cellStyle name="Porcentual 8 11 3" xfId="7078"/>
    <cellStyle name="Porcentual 8 12" xfId="7079"/>
    <cellStyle name="Porcentual 8 12 2" xfId="7080"/>
    <cellStyle name="Porcentual 8 12 3" xfId="7081"/>
    <cellStyle name="Porcentual 8 13" xfId="7082"/>
    <cellStyle name="Porcentual 8 14" xfId="7083"/>
    <cellStyle name="Porcentual 8 15" xfId="7084"/>
    <cellStyle name="Porcentual 8 16" xfId="7085"/>
    <cellStyle name="Porcentual 8 17" xfId="7086"/>
    <cellStyle name="Porcentual 8 18" xfId="7087"/>
    <cellStyle name="Porcentual 8 19" xfId="7088"/>
    <cellStyle name="Porcentual 8 2" xfId="7089"/>
    <cellStyle name="Porcentual 8 2 2" xfId="7090"/>
    <cellStyle name="Porcentual 8 2 3" xfId="7091"/>
    <cellStyle name="Porcentual 8 20" xfId="7092"/>
    <cellStyle name="Porcentual 8 21" xfId="7093"/>
    <cellStyle name="Porcentual 8 22" xfId="7094"/>
    <cellStyle name="Porcentual 8 23" xfId="7095"/>
    <cellStyle name="Porcentual 8 3" xfId="7096"/>
    <cellStyle name="Porcentual 8 3 2" xfId="7097"/>
    <cellStyle name="Porcentual 8 3 3" xfId="7098"/>
    <cellStyle name="Porcentual 8 4" xfId="7099"/>
    <cellStyle name="Porcentual 8 4 2" xfId="7100"/>
    <cellStyle name="Porcentual 8 4 3" xfId="7101"/>
    <cellStyle name="Porcentual 8 5" xfId="7102"/>
    <cellStyle name="Porcentual 8 5 2" xfId="7103"/>
    <cellStyle name="Porcentual 8 5 3" xfId="7104"/>
    <cellStyle name="Porcentual 8 6" xfId="7105"/>
    <cellStyle name="Porcentual 8 6 2" xfId="7106"/>
    <cellStyle name="Porcentual 8 6 3" xfId="7107"/>
    <cellStyle name="Porcentual 8 7" xfId="7108"/>
    <cellStyle name="Porcentual 8 7 2" xfId="7109"/>
    <cellStyle name="Porcentual 8 7 3" xfId="7110"/>
    <cellStyle name="Porcentual 8 8" xfId="7111"/>
    <cellStyle name="Porcentual 8 8 2" xfId="7112"/>
    <cellStyle name="Porcentual 8 8 3" xfId="7113"/>
    <cellStyle name="Porcentual 8 9" xfId="7114"/>
    <cellStyle name="Porcentual 8 9 2" xfId="7115"/>
    <cellStyle name="Porcentual 8 9 3" xfId="7116"/>
    <cellStyle name="Porcentual 9" xfId="7117"/>
    <cellStyle name="Porcentual 9 10" xfId="7118"/>
    <cellStyle name="Porcentual 9 10 2" xfId="7119"/>
    <cellStyle name="Porcentual 9 10 3" xfId="7120"/>
    <cellStyle name="Porcentual 9 11" xfId="7121"/>
    <cellStyle name="Porcentual 9 11 2" xfId="7122"/>
    <cellStyle name="Porcentual 9 11 3" xfId="7123"/>
    <cellStyle name="Porcentual 9 12" xfId="7124"/>
    <cellStyle name="Porcentual 9 12 2" xfId="7125"/>
    <cellStyle name="Porcentual 9 12 3" xfId="7126"/>
    <cellStyle name="Porcentual 9 13" xfId="7127"/>
    <cellStyle name="Porcentual 9 14" xfId="7128"/>
    <cellStyle name="Porcentual 9 15" xfId="7129"/>
    <cellStyle name="Porcentual 9 16" xfId="7130"/>
    <cellStyle name="Porcentual 9 17" xfId="7131"/>
    <cellStyle name="Porcentual 9 18" xfId="7132"/>
    <cellStyle name="Porcentual 9 19" xfId="7133"/>
    <cellStyle name="Porcentual 9 2" xfId="7134"/>
    <cellStyle name="Porcentual 9 2 2" xfId="7135"/>
    <cellStyle name="Porcentual 9 2 3" xfId="7136"/>
    <cellStyle name="Porcentual 9 20" xfId="7137"/>
    <cellStyle name="Porcentual 9 21" xfId="7138"/>
    <cellStyle name="Porcentual 9 22" xfId="7139"/>
    <cellStyle name="Porcentual 9 23" xfId="7140"/>
    <cellStyle name="Porcentual 9 3" xfId="7141"/>
    <cellStyle name="Porcentual 9 3 2" xfId="7142"/>
    <cellStyle name="Porcentual 9 3 3" xfId="7143"/>
    <cellStyle name="Porcentual 9 4" xfId="7144"/>
    <cellStyle name="Porcentual 9 4 2" xfId="7145"/>
    <cellStyle name="Porcentual 9 4 3" xfId="7146"/>
    <cellStyle name="Porcentual 9 5" xfId="7147"/>
    <cellStyle name="Porcentual 9 5 2" xfId="7148"/>
    <cellStyle name="Porcentual 9 5 3" xfId="7149"/>
    <cellStyle name="Porcentual 9 6" xfId="7150"/>
    <cellStyle name="Porcentual 9 6 2" xfId="7151"/>
    <cellStyle name="Porcentual 9 6 3" xfId="7152"/>
    <cellStyle name="Porcentual 9 7" xfId="7153"/>
    <cellStyle name="Porcentual 9 7 2" xfId="7154"/>
    <cellStyle name="Porcentual 9 7 3" xfId="7155"/>
    <cellStyle name="Porcentual 9 8" xfId="7156"/>
    <cellStyle name="Porcentual 9 8 2" xfId="7157"/>
    <cellStyle name="Porcentual 9 8 3" xfId="7158"/>
    <cellStyle name="Porcentual 9 9" xfId="7159"/>
    <cellStyle name="Porcentual 9 9 2" xfId="7160"/>
    <cellStyle name="Porcentual 9 9 3" xfId="7161"/>
    <cellStyle name="RM" xfId="7162"/>
    <cellStyle name="RM 2" xfId="7163"/>
    <cellStyle name="RM 2 2" xfId="7164"/>
    <cellStyle name="RM 2 3" xfId="7165"/>
    <cellStyle name="RM 3" xfId="7166"/>
    <cellStyle name="RM 3 2" xfId="7167"/>
    <cellStyle name="RM 4" xfId="7168"/>
    <cellStyle name="RM 4 2" xfId="7169"/>
    <cellStyle name="RM 5" xfId="7170"/>
    <cellStyle name="RM 6" xfId="7171"/>
    <cellStyle name="RM 7" xfId="7172"/>
    <cellStyle name="s" xfId="7173"/>
    <cellStyle name="s_DCFLBO Code" xfId="7174"/>
    <cellStyle name="s_DCFLBO Code_1" xfId="7175"/>
    <cellStyle name="s_DCFLBO Code_1_TOP_10_INT+DOM_2011" xfId="7176"/>
    <cellStyle name="s_TOP_10_INT+DOM_2011" xfId="7177"/>
    <cellStyle name="Saída 2" xfId="7178"/>
    <cellStyle name="Saída 2 2" xfId="7179"/>
    <cellStyle name="Saída 2 3" xfId="7180"/>
    <cellStyle name="Salida" xfId="7181" builtinId="21" customBuiltin="1"/>
    <cellStyle name="Salida 10" xfId="7182"/>
    <cellStyle name="Salida 11" xfId="7183"/>
    <cellStyle name="Salida 12" xfId="7184"/>
    <cellStyle name="Salida 2" xfId="7185"/>
    <cellStyle name="Salida 2 10" xfId="7186"/>
    <cellStyle name="Salida 2 11" xfId="7187"/>
    <cellStyle name="Salida 2 12" xfId="7188"/>
    <cellStyle name="Salida 2 13" xfId="7189"/>
    <cellStyle name="Salida 2 14" xfId="7190"/>
    <cellStyle name="Salida 2 15" xfId="7191"/>
    <cellStyle name="Salida 2 16" xfId="7192"/>
    <cellStyle name="Salida 2 2" xfId="7193"/>
    <cellStyle name="Salida 2 2 2" xfId="7194"/>
    <cellStyle name="Salida 2 2 3" xfId="7195"/>
    <cellStyle name="Salida 2 2 4" xfId="7196"/>
    <cellStyle name="Salida 2 3" xfId="7197"/>
    <cellStyle name="Salida 2 3 2" xfId="7198"/>
    <cellStyle name="Salida 2 3 2 2" xfId="7199"/>
    <cellStyle name="Salida 2 3 2 2 2" xfId="7200"/>
    <cellStyle name="Salida 2 3 2 2 2 2" xfId="7201"/>
    <cellStyle name="Salida 2 3 2 3" xfId="7202"/>
    <cellStyle name="Salida 2 3 2 4" xfId="7203"/>
    <cellStyle name="Salida 2 3 3" xfId="7204"/>
    <cellStyle name="Salida 2 3 3 2" xfId="7205"/>
    <cellStyle name="Salida 2 3 3 2 2" xfId="7206"/>
    <cellStyle name="Salida 2 3 4" xfId="7207"/>
    <cellStyle name="Salida 2 4" xfId="7208"/>
    <cellStyle name="Salida 2 5" xfId="7209"/>
    <cellStyle name="Salida 2 6" xfId="7210"/>
    <cellStyle name="Salida 2 7" xfId="7211"/>
    <cellStyle name="Salida 2 8" xfId="7212"/>
    <cellStyle name="Salida 2 9" xfId="7213"/>
    <cellStyle name="Salida 2 9 2" xfId="7214"/>
    <cellStyle name="Salida 2 9 2 2" xfId="7215"/>
    <cellStyle name="Salida 3" xfId="7216"/>
    <cellStyle name="Salida 3 2" xfId="7217"/>
    <cellStyle name="Salida 3 3" xfId="7218"/>
    <cellStyle name="Salida 4" xfId="7219"/>
    <cellStyle name="Salida 4 2" xfId="7220"/>
    <cellStyle name="Salida 4 3" xfId="7221"/>
    <cellStyle name="Salida 5" xfId="7222"/>
    <cellStyle name="Salida 5 2" xfId="7223"/>
    <cellStyle name="Salida 5 3" xfId="7224"/>
    <cellStyle name="Salida 6" xfId="7225"/>
    <cellStyle name="Salida 7" xfId="7226"/>
    <cellStyle name="Salida 8" xfId="7227"/>
    <cellStyle name="Salida 9" xfId="7228"/>
    <cellStyle name="SAPBEXaggData" xfId="7229"/>
    <cellStyle name="SAPBEXaggDataEmph" xfId="7230"/>
    <cellStyle name="SAPBEXaggItem" xfId="7231"/>
    <cellStyle name="SAPBEXaggItemX" xfId="7232"/>
    <cellStyle name="SAPBEXchaText" xfId="7233"/>
    <cellStyle name="SAPBEXexcBad7" xfId="7234"/>
    <cellStyle name="SAPBEXexcBad8" xfId="7235"/>
    <cellStyle name="SAPBEXexcBad9" xfId="7236"/>
    <cellStyle name="SAPBEXexcCritical4" xfId="7237"/>
    <cellStyle name="SAPBEXexcCritical5" xfId="7238"/>
    <cellStyle name="SAPBEXexcCritical6" xfId="7239"/>
    <cellStyle name="SAPBEXexcGood1" xfId="7240"/>
    <cellStyle name="SAPBEXexcGood2" xfId="7241"/>
    <cellStyle name="SAPBEXexcGood3" xfId="7242"/>
    <cellStyle name="SAPBEXfilterDrill" xfId="7243"/>
    <cellStyle name="SAPBEXfilterItem" xfId="7244"/>
    <cellStyle name="SAPBEXfilterItem 2" xfId="7245"/>
    <cellStyle name="SAPBEXfilterText" xfId="7246"/>
    <cellStyle name="SAPBEXfilterText 2" xfId="7247"/>
    <cellStyle name="SAPBEXformats" xfId="7248"/>
    <cellStyle name="SAPBEXheaderItem" xfId="7249"/>
    <cellStyle name="SAPBEXheaderText" xfId="7250"/>
    <cellStyle name="SAPBEXHLevel0" xfId="7251"/>
    <cellStyle name="SAPBEXHLevel0X" xfId="7252"/>
    <cellStyle name="SAPBEXHLevel1" xfId="7253"/>
    <cellStyle name="SAPBEXHLevel1X" xfId="7254"/>
    <cellStyle name="SAPBEXHLevel2" xfId="7255"/>
    <cellStyle name="SAPBEXHLevel2X" xfId="7256"/>
    <cellStyle name="SAPBEXHLevel3" xfId="7257"/>
    <cellStyle name="SAPBEXHLevel3X" xfId="7258"/>
    <cellStyle name="SAPBEXinputData" xfId="7259"/>
    <cellStyle name="SAPBEXItemHeader" xfId="7260"/>
    <cellStyle name="SAPBEXresData" xfId="7261"/>
    <cellStyle name="SAPBEXresDataEmph" xfId="7262"/>
    <cellStyle name="SAPBEXresItem" xfId="7263"/>
    <cellStyle name="SAPBEXresItemX" xfId="7264"/>
    <cellStyle name="SAPBEXstdData" xfId="7265"/>
    <cellStyle name="SAPBEXstdDataEmph" xfId="7266"/>
    <cellStyle name="SAPBEXstdItem" xfId="7267"/>
    <cellStyle name="SAPBEXstdItemX" xfId="7268"/>
    <cellStyle name="SAPBEXtitle" xfId="7269"/>
    <cellStyle name="SAPBEXunassignedItem" xfId="7270"/>
    <cellStyle name="SAPBEXundefined" xfId="7271"/>
    <cellStyle name="Separador de milhares 2" xfId="7272"/>
    <cellStyle name="Separador de milhares 2 2" xfId="7273"/>
    <cellStyle name="Separador de milhares 3" xfId="7274"/>
    <cellStyle name="Separador de milhares 3 2" xfId="7275"/>
    <cellStyle name="Sheet Title" xfId="7276"/>
    <cellStyle name="Standard_HNAPLAN1" xfId="7277"/>
    <cellStyle name="Text" xfId="7278"/>
    <cellStyle name="Text 2" xfId="7279"/>
    <cellStyle name="Text 3" xfId="7280"/>
    <cellStyle name="Text 4" xfId="7281"/>
    <cellStyle name="Text 5" xfId="7282"/>
    <cellStyle name="Text 6" xfId="7283"/>
    <cellStyle name="Texto de advertencia" xfId="7284" builtinId="11" customBuiltin="1"/>
    <cellStyle name="Texto de advertencia 10" xfId="7285"/>
    <cellStyle name="Texto de advertencia 11" xfId="7286"/>
    <cellStyle name="Texto de advertencia 12" xfId="7287"/>
    <cellStyle name="Texto de advertencia 2" xfId="7288"/>
    <cellStyle name="Texto de advertencia 2 2" xfId="7289"/>
    <cellStyle name="Texto de advertencia 2 2 2" xfId="7290"/>
    <cellStyle name="Texto de advertencia 2 2 3" xfId="7291"/>
    <cellStyle name="Texto de advertencia 2 2 4" xfId="7292"/>
    <cellStyle name="Texto de advertencia 2 3" xfId="7293"/>
    <cellStyle name="Texto de advertencia 2 4" xfId="7294"/>
    <cellStyle name="Texto de advertencia 2 5" xfId="7295"/>
    <cellStyle name="Texto de advertencia 2 6" xfId="7296"/>
    <cellStyle name="Texto de advertencia 2 7" xfId="7297"/>
    <cellStyle name="Texto de advertencia 3" xfId="7298"/>
    <cellStyle name="Texto de advertencia 3 2" xfId="7299"/>
    <cellStyle name="Texto de advertencia 3 3" xfId="7300"/>
    <cellStyle name="Texto de advertencia 4" xfId="7301"/>
    <cellStyle name="Texto de advertencia 4 2" xfId="7302"/>
    <cellStyle name="Texto de advertencia 4 3" xfId="7303"/>
    <cellStyle name="Texto de advertencia 5" xfId="7304"/>
    <cellStyle name="Texto de advertencia 5 2" xfId="7305"/>
    <cellStyle name="Texto de advertencia 5 3" xfId="7306"/>
    <cellStyle name="Texto de advertencia 6" xfId="7307"/>
    <cellStyle name="Texto de advertencia 7" xfId="7308"/>
    <cellStyle name="Texto de advertencia 8" xfId="7309"/>
    <cellStyle name="Texto de advertencia 9" xfId="7310"/>
    <cellStyle name="Texto de Aviso 2" xfId="7311"/>
    <cellStyle name="Texto de Aviso 2 2" xfId="7312"/>
    <cellStyle name="Texto explicativo" xfId="7313" builtinId="53" customBuiltin="1"/>
    <cellStyle name="Texto explicativo 10" xfId="7314"/>
    <cellStyle name="Texto explicativo 11" xfId="7315"/>
    <cellStyle name="Texto explicativo 12" xfId="7316"/>
    <cellStyle name="Texto Explicativo 2" xfId="7317"/>
    <cellStyle name="Texto Explicativo 2 10" xfId="7318"/>
    <cellStyle name="Texto explicativo 2 2" xfId="7319"/>
    <cellStyle name="Texto explicativo 2 2 2" xfId="7320"/>
    <cellStyle name="Texto explicativo 2 2 3" xfId="7321"/>
    <cellStyle name="Texto explicativo 2 3" xfId="7322"/>
    <cellStyle name="Texto explicativo 2 4" xfId="7323"/>
    <cellStyle name="Texto explicativo 2 5" xfId="7324"/>
    <cellStyle name="Texto explicativo 2 6" xfId="7325"/>
    <cellStyle name="Texto explicativo 2 7" xfId="7326"/>
    <cellStyle name="Texto Explicativo 2 8" xfId="7327"/>
    <cellStyle name="Texto Explicativo 2 9" xfId="7328"/>
    <cellStyle name="Texto explicativo 3" xfId="7329"/>
    <cellStyle name="Texto explicativo 3 2" xfId="7330"/>
    <cellStyle name="Texto explicativo 3 3" xfId="7331"/>
    <cellStyle name="Texto explicativo 4" xfId="7332"/>
    <cellStyle name="Texto explicativo 4 2" xfId="7333"/>
    <cellStyle name="Texto explicativo 4 3" xfId="7334"/>
    <cellStyle name="Texto explicativo 5" xfId="7335"/>
    <cellStyle name="Texto explicativo 5 2" xfId="7336"/>
    <cellStyle name="Texto explicativo 5 3" xfId="7337"/>
    <cellStyle name="Texto explicativo 6" xfId="7338"/>
    <cellStyle name="Texto explicativo 7" xfId="7339"/>
    <cellStyle name="Texto explicativo 8" xfId="7340"/>
    <cellStyle name="Texto explicativo 9" xfId="7341"/>
    <cellStyle name="Title" xfId="7342"/>
    <cellStyle name="Title 2" xfId="7343"/>
    <cellStyle name="Title 3" xfId="7344"/>
    <cellStyle name="Title 4" xfId="7345"/>
    <cellStyle name="Title 5" xfId="7346"/>
    <cellStyle name="Title 6" xfId="7347"/>
    <cellStyle name="Título" xfId="7348" builtinId="15" customBuiltin="1"/>
    <cellStyle name="Título 1 10" xfId="7350"/>
    <cellStyle name="Título 1 11" xfId="7351"/>
    <cellStyle name="Título 1 12" xfId="7352"/>
    <cellStyle name="Título 1 2" xfId="7353"/>
    <cellStyle name="Título 1 2 10" xfId="7354"/>
    <cellStyle name="Título 1 2 11" xfId="7355"/>
    <cellStyle name="Título 1 2 12" xfId="7356"/>
    <cellStyle name="Título 1 2 13" xfId="7357"/>
    <cellStyle name="Título 1 2 14" xfId="7358"/>
    <cellStyle name="Título 1 2 15" xfId="7359"/>
    <cellStyle name="Título 1 2 16" xfId="7360"/>
    <cellStyle name="Título 1 2 17" xfId="7361"/>
    <cellStyle name="Título 1 2 2" xfId="7362"/>
    <cellStyle name="Título 1 2 2 2" xfId="7363"/>
    <cellStyle name="Título 1 2 2 3" xfId="7364"/>
    <cellStyle name="Título 1 2 2 4" xfId="7365"/>
    <cellStyle name="Título 1 2 3" xfId="7366"/>
    <cellStyle name="Título 1 2 3 2" xfId="7367"/>
    <cellStyle name="Título 1 2 3 2 2" xfId="7368"/>
    <cellStyle name="Título 1 2 3 2 2 2" xfId="7369"/>
    <cellStyle name="Título 1 2 3 2 2 2 2" xfId="7370"/>
    <cellStyle name="Título 1 2 3 2 3" xfId="7371"/>
    <cellStyle name="Título 1 2 3 2 4" xfId="7372"/>
    <cellStyle name="Título 1 2 3 3" xfId="7373"/>
    <cellStyle name="Título 1 2 3 3 2" xfId="7374"/>
    <cellStyle name="Título 1 2 3 3 2 2" xfId="7375"/>
    <cellStyle name="Título 1 2 3 4" xfId="7376"/>
    <cellStyle name="Título 1 2 4" xfId="7377"/>
    <cellStyle name="Título 1 2 5" xfId="7378"/>
    <cellStyle name="Título 1 2 6" xfId="7379"/>
    <cellStyle name="Título 1 2 7" xfId="7380"/>
    <cellStyle name="Título 1 2 8" xfId="7381"/>
    <cellStyle name="Título 1 2 9" xfId="7382"/>
    <cellStyle name="Título 1 2 9 2" xfId="7383"/>
    <cellStyle name="Título 1 2 9 2 2" xfId="7384"/>
    <cellStyle name="Título 1 3" xfId="7385"/>
    <cellStyle name="Título 1 3 2" xfId="7386"/>
    <cellStyle name="Título 1 3 3" xfId="7387"/>
    <cellStyle name="Título 1 4" xfId="7388"/>
    <cellStyle name="Título 1 4 2" xfId="7389"/>
    <cellStyle name="Título 1 4 3" xfId="7390"/>
    <cellStyle name="Título 1 5" xfId="7391"/>
    <cellStyle name="Título 1 5 2" xfId="7392"/>
    <cellStyle name="Título 1 5 3" xfId="7393"/>
    <cellStyle name="Título 1 6" xfId="7394"/>
    <cellStyle name="Título 1 7" xfId="7395"/>
    <cellStyle name="Título 1 8" xfId="7396"/>
    <cellStyle name="Título 1 9" xfId="7397"/>
    <cellStyle name="Título 10" xfId="7398"/>
    <cellStyle name="Título 11" xfId="7399"/>
    <cellStyle name="Título 12" xfId="7400"/>
    <cellStyle name="Título 13" xfId="7401"/>
    <cellStyle name="Título 14" xfId="7402"/>
    <cellStyle name="Título 2" xfId="7403" builtinId="17" customBuiltin="1"/>
    <cellStyle name="Título 2 10" xfId="7404"/>
    <cellStyle name="Título 2 11" xfId="7405"/>
    <cellStyle name="Título 2 12" xfId="7406"/>
    <cellStyle name="Título 2 2" xfId="7407"/>
    <cellStyle name="Título 2 2 10" xfId="7408"/>
    <cellStyle name="Título 2 2 11" xfId="7409"/>
    <cellStyle name="Título 2 2 12" xfId="7410"/>
    <cellStyle name="Título 2 2 13" xfId="7411"/>
    <cellStyle name="Título 2 2 14" xfId="7412"/>
    <cellStyle name="Título 2 2 15" xfId="7413"/>
    <cellStyle name="Título 2 2 16" xfId="7414"/>
    <cellStyle name="Título 2 2 17" xfId="7415"/>
    <cellStyle name="Título 2 2 2" xfId="7416"/>
    <cellStyle name="Título 2 2 2 2" xfId="7417"/>
    <cellStyle name="Título 2 2 2 3" xfId="7418"/>
    <cellStyle name="Título 2 2 2 4" xfId="7419"/>
    <cellStyle name="Título 2 2 3" xfId="7420"/>
    <cellStyle name="Título 2 2 3 2" xfId="7421"/>
    <cellStyle name="Título 2 2 3 2 2" xfId="7422"/>
    <cellStyle name="Título 2 2 3 2 2 2" xfId="7423"/>
    <cellStyle name="Título 2 2 3 2 2 2 2" xfId="7424"/>
    <cellStyle name="Título 2 2 3 2 3" xfId="7425"/>
    <cellStyle name="Título 2 2 3 2 4" xfId="7426"/>
    <cellStyle name="Título 2 2 3 3" xfId="7427"/>
    <cellStyle name="Título 2 2 3 3 2" xfId="7428"/>
    <cellStyle name="Título 2 2 3 3 2 2" xfId="7429"/>
    <cellStyle name="Título 2 2 3 4" xfId="7430"/>
    <cellStyle name="Título 2 2 4" xfId="7431"/>
    <cellStyle name="Título 2 2 5" xfId="7432"/>
    <cellStyle name="Título 2 2 6" xfId="7433"/>
    <cellStyle name="Título 2 2 7" xfId="7434"/>
    <cellStyle name="Título 2 2 8" xfId="7435"/>
    <cellStyle name="Título 2 2 9" xfId="7436"/>
    <cellStyle name="Título 2 2 9 2" xfId="7437"/>
    <cellStyle name="Título 2 2 9 2 2" xfId="7438"/>
    <cellStyle name="Título 2 3" xfId="7439"/>
    <cellStyle name="Título 2 3 2" xfId="7440"/>
    <cellStyle name="Título 2 3 3" xfId="7441"/>
    <cellStyle name="Título 2 4" xfId="7442"/>
    <cellStyle name="Título 2 4 2" xfId="7443"/>
    <cellStyle name="Título 2 4 3" xfId="7444"/>
    <cellStyle name="Título 2 5" xfId="7445"/>
    <cellStyle name="Título 2 5 2" xfId="7446"/>
    <cellStyle name="Título 2 5 3" xfId="7447"/>
    <cellStyle name="Título 2 6" xfId="7448"/>
    <cellStyle name="Título 2 7" xfId="7449"/>
    <cellStyle name="Título 2 8" xfId="7450"/>
    <cellStyle name="Título 2 9" xfId="7451"/>
    <cellStyle name="Título 3" xfId="7452" builtinId="18" customBuiltin="1"/>
    <cellStyle name="Título 3 10" xfId="7453"/>
    <cellStyle name="Título 3 11" xfId="7454"/>
    <cellStyle name="Título 3 12" xfId="7455"/>
    <cellStyle name="Título 3 2" xfId="7456"/>
    <cellStyle name="Título 3 2 10" xfId="7457"/>
    <cellStyle name="Título 3 2 11" xfId="7458"/>
    <cellStyle name="Título 3 2 12" xfId="7459"/>
    <cellStyle name="Título 3 2 13" xfId="7460"/>
    <cellStyle name="Título 3 2 14" xfId="7461"/>
    <cellStyle name="Título 3 2 15" xfId="7462"/>
    <cellStyle name="Título 3 2 16" xfId="7463"/>
    <cellStyle name="Título 3 2 17" xfId="7464"/>
    <cellStyle name="Título 3 2 2" xfId="7465"/>
    <cellStyle name="Título 3 2 2 2" xfId="7466"/>
    <cellStyle name="Título 3 2 2 3" xfId="7467"/>
    <cellStyle name="Título 3 2 2 4" xfId="7468"/>
    <cellStyle name="Título 3 2 3" xfId="7469"/>
    <cellStyle name="Título 3 2 3 2" xfId="7470"/>
    <cellStyle name="Título 3 2 3 2 2" xfId="7471"/>
    <cellStyle name="Título 3 2 3 2 2 2" xfId="7472"/>
    <cellStyle name="Título 3 2 3 2 2 2 2" xfId="7473"/>
    <cellStyle name="Título 3 2 3 2 3" xfId="7474"/>
    <cellStyle name="Título 3 2 3 2 4" xfId="7475"/>
    <cellStyle name="Título 3 2 3 3" xfId="7476"/>
    <cellStyle name="Título 3 2 3 3 2" xfId="7477"/>
    <cellStyle name="Título 3 2 3 3 2 2" xfId="7478"/>
    <cellStyle name="Título 3 2 3 4" xfId="7479"/>
    <cellStyle name="Título 3 2 4" xfId="7480"/>
    <cellStyle name="Título 3 2 5" xfId="7481"/>
    <cellStyle name="Título 3 2 6" xfId="7482"/>
    <cellStyle name="Título 3 2 7" xfId="7483"/>
    <cellStyle name="Título 3 2 8" xfId="7484"/>
    <cellStyle name="Título 3 2 9" xfId="7485"/>
    <cellStyle name="Título 3 2 9 2" xfId="7486"/>
    <cellStyle name="Título 3 2 9 2 2" xfId="7487"/>
    <cellStyle name="Título 3 3" xfId="7488"/>
    <cellStyle name="Título 3 3 2" xfId="7489"/>
    <cellStyle name="Título 3 3 3" xfId="7490"/>
    <cellStyle name="Título 3 4" xfId="7491"/>
    <cellStyle name="Título 3 4 2" xfId="7492"/>
    <cellStyle name="Título 3 4 3" xfId="7493"/>
    <cellStyle name="Título 3 5" xfId="7494"/>
    <cellStyle name="Título 3 5 2" xfId="7495"/>
    <cellStyle name="Título 3 5 3" xfId="7496"/>
    <cellStyle name="Título 3 6" xfId="7497"/>
    <cellStyle name="Título 3 7" xfId="7498"/>
    <cellStyle name="Título 3 8" xfId="7499"/>
    <cellStyle name="Título 3 9" xfId="7500"/>
    <cellStyle name="Título 4" xfId="7501"/>
    <cellStyle name="Título 4 10" xfId="7502"/>
    <cellStyle name="Título 4 11" xfId="7503"/>
    <cellStyle name="Título 4 12" xfId="7504"/>
    <cellStyle name="Título 4 13" xfId="7505"/>
    <cellStyle name="Título 4 14" xfId="7506"/>
    <cellStyle name="Título 4 15" xfId="7507"/>
    <cellStyle name="Título 4 16" xfId="7508"/>
    <cellStyle name="Título 4 2" xfId="7509"/>
    <cellStyle name="Título 4 2 2" xfId="7510"/>
    <cellStyle name="Título 4 2 3" xfId="7511"/>
    <cellStyle name="Título 4 2 4" xfId="7512"/>
    <cellStyle name="Título 4 2 5" xfId="7513"/>
    <cellStyle name="Título 4 3" xfId="7514"/>
    <cellStyle name="Título 4 3 2" xfId="7515"/>
    <cellStyle name="Título 4 3 2 2" xfId="7516"/>
    <cellStyle name="Título 4 3 2 2 2" xfId="7517"/>
    <cellStyle name="Título 4 3 2 2 2 2" xfId="7518"/>
    <cellStyle name="Título 4 3 2 3" xfId="7519"/>
    <cellStyle name="Título 4 3 2 4" xfId="7520"/>
    <cellStyle name="Título 4 3 3" xfId="7521"/>
    <cellStyle name="Título 4 3 3 2" xfId="7522"/>
    <cellStyle name="Título 4 3 3 2 2" xfId="7523"/>
    <cellStyle name="Título 4 3 4" xfId="7524"/>
    <cellStyle name="Título 4 4" xfId="7525"/>
    <cellStyle name="Título 4 5" xfId="7526"/>
    <cellStyle name="Título 4 6" xfId="7527"/>
    <cellStyle name="Título 4 7" xfId="7528"/>
    <cellStyle name="Título 4 8" xfId="7529"/>
    <cellStyle name="Título 4 9" xfId="7530"/>
    <cellStyle name="Título 4 9 2" xfId="7531"/>
    <cellStyle name="Título 4 9 2 2" xfId="7532"/>
    <cellStyle name="Título 5" xfId="7533"/>
    <cellStyle name="Título 5 2" xfId="7534"/>
    <cellStyle name="Título 5 3" xfId="7535"/>
    <cellStyle name="Título 5 4" xfId="7536"/>
    <cellStyle name="Título 5 5" xfId="7537"/>
    <cellStyle name="Título 6" xfId="7538"/>
    <cellStyle name="Título 6 2" xfId="7539"/>
    <cellStyle name="Título 6 3" xfId="7540"/>
    <cellStyle name="Título 7" xfId="7541"/>
    <cellStyle name="Título 7 2" xfId="7542"/>
    <cellStyle name="Título 7 3" xfId="7543"/>
    <cellStyle name="Título 8" xfId="7544"/>
    <cellStyle name="Título 9" xfId="7545"/>
    <cellStyle name="Total" xfId="7546" builtinId="25" customBuiltin="1"/>
    <cellStyle name="Total 10" xfId="7547"/>
    <cellStyle name="Total 10 2" xfId="7548"/>
    <cellStyle name="Total 10 3" xfId="7549"/>
    <cellStyle name="Total 11" xfId="7550"/>
    <cellStyle name="Total 11 2" xfId="7551"/>
    <cellStyle name="Total 11 3" xfId="7552"/>
    <cellStyle name="Total 12" xfId="7553"/>
    <cellStyle name="Total 12 10" xfId="7554"/>
    <cellStyle name="Total 12 10 2" xfId="7555"/>
    <cellStyle name="Total 12 10 3" xfId="7556"/>
    <cellStyle name="Total 12 11" xfId="7557"/>
    <cellStyle name="Total 12 11 2" xfId="7558"/>
    <cellStyle name="Total 12 11 3" xfId="7559"/>
    <cellStyle name="Total 12 12" xfId="7560"/>
    <cellStyle name="Total 12 12 2" xfId="7561"/>
    <cellStyle name="Total 12 12 3" xfId="7562"/>
    <cellStyle name="Total 12 13" xfId="7563"/>
    <cellStyle name="Total 12 14" xfId="7564"/>
    <cellStyle name="Total 12 2" xfId="7565"/>
    <cellStyle name="Total 12 2 2" xfId="7566"/>
    <cellStyle name="Total 12 2 2 2" xfId="7567"/>
    <cellStyle name="Total 12 2 2 3" xfId="7568"/>
    <cellStyle name="Total 12 2 3" xfId="7569"/>
    <cellStyle name="Total 12 2 3 2" xfId="7570"/>
    <cellStyle name="Total 12 2 3 3" xfId="7571"/>
    <cellStyle name="Total 12 2 4" xfId="7572"/>
    <cellStyle name="Total 12 2 4 2" xfId="7573"/>
    <cellStyle name="Total 12 2 4 3" xfId="7574"/>
    <cellStyle name="Total 12 2 5" xfId="7575"/>
    <cellStyle name="Total 12 2 5 2" xfId="7576"/>
    <cellStyle name="Total 12 2 5 3" xfId="7577"/>
    <cellStyle name="Total 12 2 6" xfId="7578"/>
    <cellStyle name="Total 12 2 6 2" xfId="7579"/>
    <cellStyle name="Total 12 2 6 3" xfId="7580"/>
    <cellStyle name="Total 12 2 7" xfId="7581"/>
    <cellStyle name="Total 12 2 8" xfId="7582"/>
    <cellStyle name="Total 12 3" xfId="7583"/>
    <cellStyle name="Total 12 3 2" xfId="7584"/>
    <cellStyle name="Total 12 3 3" xfId="7585"/>
    <cellStyle name="Total 12 4" xfId="7586"/>
    <cellStyle name="Total 12 4 2" xfId="7587"/>
    <cellStyle name="Total 12 4 3" xfId="7588"/>
    <cellStyle name="Total 12 5" xfId="7589"/>
    <cellStyle name="Total 12 5 2" xfId="7590"/>
    <cellStyle name="Total 12 5 3" xfId="7591"/>
    <cellStyle name="Total 12 6" xfId="7592"/>
    <cellStyle name="Total 12 6 2" xfId="7593"/>
    <cellStyle name="Total 12 6 3" xfId="7594"/>
    <cellStyle name="Total 12 7" xfId="7595"/>
    <cellStyle name="Total 12 7 2" xfId="7596"/>
    <cellStyle name="Total 12 7 3" xfId="7597"/>
    <cellStyle name="Total 12 8" xfId="7598"/>
    <cellStyle name="Total 12 8 2" xfId="7599"/>
    <cellStyle name="Total 12 8 3" xfId="7600"/>
    <cellStyle name="Total 12 9" xfId="7601"/>
    <cellStyle name="Total 12 9 2" xfId="7602"/>
    <cellStyle name="Total 12 9 3" xfId="7603"/>
    <cellStyle name="Total 13" xfId="7604"/>
    <cellStyle name="Total 13 10" xfId="7605"/>
    <cellStyle name="Total 13 10 2" xfId="7606"/>
    <cellStyle name="Total 13 10 3" xfId="7607"/>
    <cellStyle name="Total 13 11" xfId="7608"/>
    <cellStyle name="Total 13 11 2" xfId="7609"/>
    <cellStyle name="Total 13 11 3" xfId="7610"/>
    <cellStyle name="Total 13 12" xfId="7611"/>
    <cellStyle name="Total 13 12 2" xfId="7612"/>
    <cellStyle name="Total 13 12 3" xfId="7613"/>
    <cellStyle name="Total 13 13" xfId="7614"/>
    <cellStyle name="Total 13 14" xfId="7615"/>
    <cellStyle name="Total 13 2" xfId="7616"/>
    <cellStyle name="Total 13 2 2" xfId="7617"/>
    <cellStyle name="Total 13 2 2 2" xfId="7618"/>
    <cellStyle name="Total 13 2 2 3" xfId="7619"/>
    <cellStyle name="Total 13 2 3" xfId="7620"/>
    <cellStyle name="Total 13 2 3 2" xfId="7621"/>
    <cellStyle name="Total 13 2 3 3" xfId="7622"/>
    <cellStyle name="Total 13 2 4" xfId="7623"/>
    <cellStyle name="Total 13 2 4 2" xfId="7624"/>
    <cellStyle name="Total 13 2 4 3" xfId="7625"/>
    <cellStyle name="Total 13 2 5" xfId="7626"/>
    <cellStyle name="Total 13 2 5 2" xfId="7627"/>
    <cellStyle name="Total 13 2 5 3" xfId="7628"/>
    <cellStyle name="Total 13 2 6" xfId="7629"/>
    <cellStyle name="Total 13 2 6 2" xfId="7630"/>
    <cellStyle name="Total 13 2 6 3" xfId="7631"/>
    <cellStyle name="Total 13 2 7" xfId="7632"/>
    <cellStyle name="Total 13 2 8" xfId="7633"/>
    <cellStyle name="Total 13 3" xfId="7634"/>
    <cellStyle name="Total 13 3 2" xfId="7635"/>
    <cellStyle name="Total 13 3 3" xfId="7636"/>
    <cellStyle name="Total 13 4" xfId="7637"/>
    <cellStyle name="Total 13 4 2" xfId="7638"/>
    <cellStyle name="Total 13 4 3" xfId="7639"/>
    <cellStyle name="Total 13 5" xfId="7640"/>
    <cellStyle name="Total 13 5 2" xfId="7641"/>
    <cellStyle name="Total 13 5 3" xfId="7642"/>
    <cellStyle name="Total 13 6" xfId="7643"/>
    <cellStyle name="Total 13 6 2" xfId="7644"/>
    <cellStyle name="Total 13 6 3" xfId="7645"/>
    <cellStyle name="Total 13 7" xfId="7646"/>
    <cellStyle name="Total 13 7 2" xfId="7647"/>
    <cellStyle name="Total 13 7 3" xfId="7648"/>
    <cellStyle name="Total 13 8" xfId="7649"/>
    <cellStyle name="Total 13 8 2" xfId="7650"/>
    <cellStyle name="Total 13 8 3" xfId="7651"/>
    <cellStyle name="Total 13 9" xfId="7652"/>
    <cellStyle name="Total 13 9 2" xfId="7653"/>
    <cellStyle name="Total 13 9 3" xfId="7654"/>
    <cellStyle name="Total 14" xfId="7655"/>
    <cellStyle name="Total 14 2" xfId="7656"/>
    <cellStyle name="Total 14 3" xfId="7657"/>
    <cellStyle name="Total 15" xfId="7658"/>
    <cellStyle name="Total 15 2" xfId="7659"/>
    <cellStyle name="Total 15 3" xfId="7660"/>
    <cellStyle name="Total 16" xfId="7661"/>
    <cellStyle name="Total 16 2" xfId="7662"/>
    <cellStyle name="Total 16 3" xfId="7663"/>
    <cellStyle name="Total 17" xfId="7664"/>
    <cellStyle name="Total 17 2" xfId="7665"/>
    <cellStyle name="Total 17 3" xfId="7666"/>
    <cellStyle name="Total 18" xfId="7667"/>
    <cellStyle name="Total 18 10" xfId="7668"/>
    <cellStyle name="Total 18 11" xfId="7669"/>
    <cellStyle name="Total 18 12" xfId="7670"/>
    <cellStyle name="Total 18 13" xfId="7671"/>
    <cellStyle name="Total 18 14" xfId="7672"/>
    <cellStyle name="Total 18 15" xfId="7673"/>
    <cellStyle name="Total 18 16" xfId="7674"/>
    <cellStyle name="Total 18 17" xfId="7675"/>
    <cellStyle name="Total 18 18" xfId="7676"/>
    <cellStyle name="Total 18 2" xfId="7677"/>
    <cellStyle name="Total 18 2 2" xfId="7678"/>
    <cellStyle name="Total 18 2 2 2" xfId="7679"/>
    <cellStyle name="Total 18 2 2 3" xfId="7680"/>
    <cellStyle name="Total 18 2 3" xfId="7681"/>
    <cellStyle name="Total 18 2 3 2" xfId="7682"/>
    <cellStyle name="Total 18 2 3 3" xfId="7683"/>
    <cellStyle name="Total 18 2 4" xfId="7684"/>
    <cellStyle name="Total 18 2 4 2" xfId="7685"/>
    <cellStyle name="Total 18 2 4 3" xfId="7686"/>
    <cellStyle name="Total 18 2 5" xfId="7687"/>
    <cellStyle name="Total 18 2 5 2" xfId="7688"/>
    <cellStyle name="Total 18 2 5 3" xfId="7689"/>
    <cellStyle name="Total 18 2 6" xfId="7690"/>
    <cellStyle name="Total 18 2 6 2" xfId="7691"/>
    <cellStyle name="Total 18 2 6 3" xfId="7692"/>
    <cellStyle name="Total 18 2 7" xfId="7693"/>
    <cellStyle name="Total 18 2 8" xfId="7694"/>
    <cellStyle name="Total 18 3" xfId="7695"/>
    <cellStyle name="Total 18 3 2" xfId="7696"/>
    <cellStyle name="Total 18 3 3" xfId="7697"/>
    <cellStyle name="Total 18 4" xfId="7698"/>
    <cellStyle name="Total 18 4 2" xfId="7699"/>
    <cellStyle name="Total 18 4 3" xfId="7700"/>
    <cellStyle name="Total 18 5" xfId="7701"/>
    <cellStyle name="Total 18 5 2" xfId="7702"/>
    <cellStyle name="Total 18 5 3" xfId="7703"/>
    <cellStyle name="Total 18 6" xfId="7704"/>
    <cellStyle name="Total 18 6 2" xfId="7705"/>
    <cellStyle name="Total 18 6 3" xfId="7706"/>
    <cellStyle name="Total 18 7" xfId="7707"/>
    <cellStyle name="Total 18 8" xfId="7708"/>
    <cellStyle name="Total 18 9" xfId="7709"/>
    <cellStyle name="Total 19" xfId="7710"/>
    <cellStyle name="Total 19 10" xfId="7711"/>
    <cellStyle name="Total 19 11" xfId="7712"/>
    <cellStyle name="Total 19 12" xfId="7713"/>
    <cellStyle name="Total 19 13" xfId="7714"/>
    <cellStyle name="Total 19 14" xfId="7715"/>
    <cellStyle name="Total 19 15" xfId="7716"/>
    <cellStyle name="Total 19 16" xfId="7717"/>
    <cellStyle name="Total 19 17" xfId="7718"/>
    <cellStyle name="Total 19 18" xfId="7719"/>
    <cellStyle name="Total 19 2" xfId="7720"/>
    <cellStyle name="Total 19 2 2" xfId="7721"/>
    <cellStyle name="Total 19 2 3" xfId="7722"/>
    <cellStyle name="Total 19 3" xfId="7723"/>
    <cellStyle name="Total 19 3 2" xfId="7724"/>
    <cellStyle name="Total 19 3 3" xfId="7725"/>
    <cellStyle name="Total 19 4" xfId="7726"/>
    <cellStyle name="Total 19 4 2" xfId="7727"/>
    <cellStyle name="Total 19 4 3" xfId="7728"/>
    <cellStyle name="Total 19 5" xfId="7729"/>
    <cellStyle name="Total 19 5 2" xfId="7730"/>
    <cellStyle name="Total 19 5 3" xfId="7731"/>
    <cellStyle name="Total 19 6" xfId="7732"/>
    <cellStyle name="Total 19 6 2" xfId="7733"/>
    <cellStyle name="Total 19 6 3" xfId="7734"/>
    <cellStyle name="Total 19 7" xfId="7735"/>
    <cellStyle name="Total 19 8" xfId="7736"/>
    <cellStyle name="Total 19 9" xfId="7737"/>
    <cellStyle name="Total 2" xfId="7738"/>
    <cellStyle name="Total 2 10" xfId="7739"/>
    <cellStyle name="Total 2 10 2" xfId="7740"/>
    <cellStyle name="Total 2 10 3" xfId="7741"/>
    <cellStyle name="Total 2 11" xfId="7742"/>
    <cellStyle name="Total 2 11 2" xfId="7743"/>
    <cellStyle name="Total 2 11 3" xfId="7744"/>
    <cellStyle name="Total 2 12" xfId="7745"/>
    <cellStyle name="Total 2 12 2" xfId="7746"/>
    <cellStyle name="Total 2 12 3" xfId="7747"/>
    <cellStyle name="Total 2 13" xfId="7748"/>
    <cellStyle name="Total 2 13 2" xfId="7749"/>
    <cellStyle name="Total 2 13 3" xfId="7750"/>
    <cellStyle name="Total 2 14" xfId="7751"/>
    <cellStyle name="Total 2 14 2" xfId="7752"/>
    <cellStyle name="Total 2 14 3" xfId="7753"/>
    <cellStyle name="Total 2 15" xfId="7754"/>
    <cellStyle name="Total 2 15 2" xfId="7755"/>
    <cellStyle name="Total 2 15 3" xfId="7756"/>
    <cellStyle name="Total 2 16" xfId="7757"/>
    <cellStyle name="Total 2 16 2" xfId="7758"/>
    <cellStyle name="Total 2 16 2 2" xfId="7759"/>
    <cellStyle name="Total 2 16 2 2 2" xfId="7760"/>
    <cellStyle name="Total 2 16 2 2 2 2" xfId="7761"/>
    <cellStyle name="Total 2 16 2 2 2 2 2" xfId="7762"/>
    <cellStyle name="Total 2 16 2 2 3" xfId="7763"/>
    <cellStyle name="Total 2 16 2 2 4" xfId="7764"/>
    <cellStyle name="Total 2 16 2 3" xfId="7765"/>
    <cellStyle name="Total 2 16 2 3 2" xfId="7766"/>
    <cellStyle name="Total 2 16 2 3 2 2" xfId="7767"/>
    <cellStyle name="Total 2 16 2 4" xfId="7768"/>
    <cellStyle name="Total 2 16 3" xfId="7769"/>
    <cellStyle name="Total 2 16 4" xfId="7770"/>
    <cellStyle name="Total 2 16 4 2" xfId="7771"/>
    <cellStyle name="Total 2 16 4 2 2" xfId="7772"/>
    <cellStyle name="Total 2 16 5" xfId="7773"/>
    <cellStyle name="Total 2 16 6" xfId="7774"/>
    <cellStyle name="Total 2 16 7" xfId="7775"/>
    <cellStyle name="Total 2 16 8" xfId="7776"/>
    <cellStyle name="Total 2 17" xfId="7777"/>
    <cellStyle name="Total 2 17 2" xfId="7778"/>
    <cellStyle name="Total 2 17 2 2" xfId="7779"/>
    <cellStyle name="Total 2 17 2 2 2" xfId="7780"/>
    <cellStyle name="Total 2 17 2 2 2 2" xfId="7781"/>
    <cellStyle name="Total 2 17 2 2 2 2 2" xfId="7782"/>
    <cellStyle name="Total 2 17 2 2 3" xfId="7783"/>
    <cellStyle name="Total 2 17 2 2 4" xfId="7784"/>
    <cellStyle name="Total 2 17 2 3" xfId="7785"/>
    <cellStyle name="Total 2 17 2 3 2" xfId="7786"/>
    <cellStyle name="Total 2 17 2 3 2 2" xfId="7787"/>
    <cellStyle name="Total 2 17 2 4" xfId="7788"/>
    <cellStyle name="Total 2 17 3" xfId="7789"/>
    <cellStyle name="Total 2 17 4" xfId="7790"/>
    <cellStyle name="Total 2 17 4 2" xfId="7791"/>
    <cellStyle name="Total 2 17 4 2 2" xfId="7792"/>
    <cellStyle name="Total 2 17 5" xfId="7793"/>
    <cellStyle name="Total 2 17 6" xfId="7794"/>
    <cellStyle name="Total 2 17 7" xfId="7795"/>
    <cellStyle name="Total 2 17 8" xfId="7796"/>
    <cellStyle name="Total 2 18" xfId="7797"/>
    <cellStyle name="Total 2 18 2" xfId="7798"/>
    <cellStyle name="Total 2 18 2 2" xfId="7799"/>
    <cellStyle name="Total 2 18 2 2 2" xfId="7800"/>
    <cellStyle name="Total 2 18 2 2 2 2" xfId="7801"/>
    <cellStyle name="Total 2 18 2 2 2 2 2" xfId="7802"/>
    <cellStyle name="Total 2 18 2 2 3" xfId="7803"/>
    <cellStyle name="Total 2 18 2 2 4" xfId="7804"/>
    <cellStyle name="Total 2 18 2 3" xfId="7805"/>
    <cellStyle name="Total 2 18 2 3 2" xfId="7806"/>
    <cellStyle name="Total 2 18 2 3 2 2" xfId="7807"/>
    <cellStyle name="Total 2 18 2 4" xfId="7808"/>
    <cellStyle name="Total 2 18 3" xfId="7809"/>
    <cellStyle name="Total 2 18 4" xfId="7810"/>
    <cellStyle name="Total 2 18 4 2" xfId="7811"/>
    <cellStyle name="Total 2 18 4 2 2" xfId="7812"/>
    <cellStyle name="Total 2 18 5" xfId="7813"/>
    <cellStyle name="Total 2 18 6" xfId="7814"/>
    <cellStyle name="Total 2 18 7" xfId="7815"/>
    <cellStyle name="Total 2 18 8" xfId="7816"/>
    <cellStyle name="Total 2 19" xfId="7817"/>
    <cellStyle name="Total 2 19 2" xfId="7818"/>
    <cellStyle name="Total 2 19 2 2" xfId="7819"/>
    <cellStyle name="Total 2 19 2 2 2" xfId="7820"/>
    <cellStyle name="Total 2 19 2 2 2 2" xfId="7821"/>
    <cellStyle name="Total 2 19 2 2 2 2 2" xfId="7822"/>
    <cellStyle name="Total 2 19 2 2 3" xfId="7823"/>
    <cellStyle name="Total 2 19 2 2 4" xfId="7824"/>
    <cellStyle name="Total 2 19 2 3" xfId="7825"/>
    <cellStyle name="Total 2 19 2 3 2" xfId="7826"/>
    <cellStyle name="Total 2 19 2 3 2 2" xfId="7827"/>
    <cellStyle name="Total 2 19 2 4" xfId="7828"/>
    <cellStyle name="Total 2 19 3" xfId="7829"/>
    <cellStyle name="Total 2 19 4" xfId="7830"/>
    <cellStyle name="Total 2 19 4 2" xfId="7831"/>
    <cellStyle name="Total 2 19 4 2 2" xfId="7832"/>
    <cellStyle name="Total 2 19 5" xfId="7833"/>
    <cellStyle name="Total 2 19 6" xfId="7834"/>
    <cellStyle name="Total 2 19 7" xfId="7835"/>
    <cellStyle name="Total 2 19 8" xfId="7836"/>
    <cellStyle name="Total 2 2" xfId="7837"/>
    <cellStyle name="Total 2 2 2" xfId="7838"/>
    <cellStyle name="Total 2 2 3" xfId="7839"/>
    <cellStyle name="Total 2 2 4" xfId="7840"/>
    <cellStyle name="Total 2 2 5" xfId="7841"/>
    <cellStyle name="Total 2 2 6" xfId="7842"/>
    <cellStyle name="Total 2 20" xfId="7843"/>
    <cellStyle name="Total 2 20 2" xfId="7844"/>
    <cellStyle name="Total 2 20 2 2" xfId="7845"/>
    <cellStyle name="Total 2 20 2 2 2" xfId="7846"/>
    <cellStyle name="Total 2 20 2 2 2 2" xfId="7847"/>
    <cellStyle name="Total 2 20 2 2 2 2 2" xfId="7848"/>
    <cellStyle name="Total 2 20 2 2 3" xfId="7849"/>
    <cellStyle name="Total 2 20 2 2 4" xfId="7850"/>
    <cellStyle name="Total 2 20 2 3" xfId="7851"/>
    <cellStyle name="Total 2 20 2 3 2" xfId="7852"/>
    <cellStyle name="Total 2 20 2 3 2 2" xfId="7853"/>
    <cellStyle name="Total 2 20 2 4" xfId="7854"/>
    <cellStyle name="Total 2 20 3" xfId="7855"/>
    <cellStyle name="Total 2 20 4" xfId="7856"/>
    <cellStyle name="Total 2 20 4 2" xfId="7857"/>
    <cellStyle name="Total 2 20 4 2 2" xfId="7858"/>
    <cellStyle name="Total 2 20 5" xfId="7859"/>
    <cellStyle name="Total 2 20 6" xfId="7860"/>
    <cellStyle name="Total 2 20 7" xfId="7861"/>
    <cellStyle name="Total 2 20 8" xfId="7862"/>
    <cellStyle name="Total 2 21" xfId="7863"/>
    <cellStyle name="Total 2 21 2" xfId="7864"/>
    <cellStyle name="Total 2 21 3" xfId="7865"/>
    <cellStyle name="Total 2 22" xfId="7866"/>
    <cellStyle name="Total 2 22 2" xfId="7867"/>
    <cellStyle name="Total 2 22 3" xfId="7868"/>
    <cellStyle name="Total 2 23" xfId="7869"/>
    <cellStyle name="Total 2 23 2" xfId="7870"/>
    <cellStyle name="Total 2 23 3" xfId="7871"/>
    <cellStyle name="Total 2 24" xfId="7872"/>
    <cellStyle name="Total 2 24 2" xfId="7873"/>
    <cellStyle name="Total 2 24 3" xfId="7874"/>
    <cellStyle name="Total 2 25" xfId="7875"/>
    <cellStyle name="Total 2 25 2" xfId="7876"/>
    <cellStyle name="Total 2 25 3" xfId="7877"/>
    <cellStyle name="Total 2 26" xfId="7878"/>
    <cellStyle name="Total 2 26 2" xfId="7879"/>
    <cellStyle name="Total 2 26 3" xfId="7880"/>
    <cellStyle name="Total 2 27" xfId="7881"/>
    <cellStyle name="Total 2 27 2" xfId="7882"/>
    <cellStyle name="Total 2 27 2 2" xfId="7883"/>
    <cellStyle name="Total 2 27 2 2 2" xfId="7884"/>
    <cellStyle name="Total 2 27 2 2 2 2" xfId="7885"/>
    <cellStyle name="Total 2 27 2 3" xfId="7886"/>
    <cellStyle name="Total 2 27 2 4" xfId="7887"/>
    <cellStyle name="Total 2 27 3" xfId="7888"/>
    <cellStyle name="Total 2 27 3 2" xfId="7889"/>
    <cellStyle name="Total 2 27 3 2 2" xfId="7890"/>
    <cellStyle name="Total 2 27 4" xfId="7891"/>
    <cellStyle name="Total 2 28" xfId="7892"/>
    <cellStyle name="Total 2 28 2" xfId="7893"/>
    <cellStyle name="Total 2 28 2 2" xfId="7894"/>
    <cellStyle name="Total 2 29" xfId="7895"/>
    <cellStyle name="Total 2 3" xfId="7896"/>
    <cellStyle name="Total 2 3 2" xfId="7897"/>
    <cellStyle name="Total 2 3 3" xfId="7898"/>
    <cellStyle name="Total 2 30" xfId="7899"/>
    <cellStyle name="Total 2 31" xfId="7900"/>
    <cellStyle name="Total 2 32" xfId="7901"/>
    <cellStyle name="Total 2 33" xfId="7902"/>
    <cellStyle name="Total 2 34" xfId="7903"/>
    <cellStyle name="Total 2 35" xfId="7904"/>
    <cellStyle name="Total 2 4" xfId="7905"/>
    <cellStyle name="Total 2 4 2" xfId="7906"/>
    <cellStyle name="Total 2 4 3" xfId="7907"/>
    <cellStyle name="Total 2 5" xfId="7908"/>
    <cellStyle name="Total 2 5 2" xfId="7909"/>
    <cellStyle name="Total 2 5 3" xfId="7910"/>
    <cellStyle name="Total 2 6" xfId="7911"/>
    <cellStyle name="Total 2 6 2" xfId="7912"/>
    <cellStyle name="Total 2 6 3" xfId="7913"/>
    <cellStyle name="Total 2 7" xfId="7914"/>
    <cellStyle name="Total 2 7 2" xfId="7915"/>
    <cellStyle name="Total 2 7 3" xfId="7916"/>
    <cellStyle name="Total 2 8" xfId="7917"/>
    <cellStyle name="Total 2 8 10" xfId="7918"/>
    <cellStyle name="Total 2 8 10 2" xfId="7919"/>
    <cellStyle name="Total 2 8 10 3" xfId="7920"/>
    <cellStyle name="Total 2 8 11" xfId="7921"/>
    <cellStyle name="Total 2 8 11 2" xfId="7922"/>
    <cellStyle name="Total 2 8 11 3" xfId="7923"/>
    <cellStyle name="Total 2 8 12" xfId="7924"/>
    <cellStyle name="Total 2 8 12 2" xfId="7925"/>
    <cellStyle name="Total 2 8 12 3" xfId="7926"/>
    <cellStyle name="Total 2 8 13" xfId="7927"/>
    <cellStyle name="Total 2 8 14" xfId="7928"/>
    <cellStyle name="Total 2 8 2" xfId="7929"/>
    <cellStyle name="Total 2 8 2 10" xfId="7930"/>
    <cellStyle name="Total 2 8 2 10 2" xfId="7931"/>
    <cellStyle name="Total 2 8 2 10 3" xfId="7932"/>
    <cellStyle name="Total 2 8 2 11" xfId="7933"/>
    <cellStyle name="Total 2 8 2 11 2" xfId="7934"/>
    <cellStyle name="Total 2 8 2 11 3" xfId="7935"/>
    <cellStyle name="Total 2 8 2 12" xfId="7936"/>
    <cellStyle name="Total 2 8 2 12 2" xfId="7937"/>
    <cellStyle name="Total 2 8 2 12 3" xfId="7938"/>
    <cellStyle name="Total 2 8 2 13" xfId="7939"/>
    <cellStyle name="Total 2 8 2 14" xfId="7940"/>
    <cellStyle name="Total 2 8 2 2" xfId="7941"/>
    <cellStyle name="Total 2 8 2 2 2" xfId="7942"/>
    <cellStyle name="Total 2 8 2 2 3" xfId="7943"/>
    <cellStyle name="Total 2 8 2 3" xfId="7944"/>
    <cellStyle name="Total 2 8 2 3 2" xfId="7945"/>
    <cellStyle name="Total 2 8 2 3 3" xfId="7946"/>
    <cellStyle name="Total 2 8 2 4" xfId="7947"/>
    <cellStyle name="Total 2 8 2 4 2" xfId="7948"/>
    <cellStyle name="Total 2 8 2 4 3" xfId="7949"/>
    <cellStyle name="Total 2 8 2 5" xfId="7950"/>
    <cellStyle name="Total 2 8 2 5 2" xfId="7951"/>
    <cellStyle name="Total 2 8 2 5 3" xfId="7952"/>
    <cellStyle name="Total 2 8 2 6" xfId="7953"/>
    <cellStyle name="Total 2 8 2 6 2" xfId="7954"/>
    <cellStyle name="Total 2 8 2 6 3" xfId="7955"/>
    <cellStyle name="Total 2 8 2 7" xfId="7956"/>
    <cellStyle name="Total 2 8 2 7 2" xfId="7957"/>
    <cellStyle name="Total 2 8 2 7 3" xfId="7958"/>
    <cellStyle name="Total 2 8 2 8" xfId="7959"/>
    <cellStyle name="Total 2 8 2 8 2" xfId="7960"/>
    <cellStyle name="Total 2 8 2 8 3" xfId="7961"/>
    <cellStyle name="Total 2 8 2 9" xfId="7962"/>
    <cellStyle name="Total 2 8 2 9 2" xfId="7963"/>
    <cellStyle name="Total 2 8 2 9 3" xfId="7964"/>
    <cellStyle name="Total 2 8 3" xfId="7965"/>
    <cellStyle name="Total 2 8 3 2" xfId="7966"/>
    <cellStyle name="Total 2 8 3 2 2" xfId="7967"/>
    <cellStyle name="Total 2 8 3 2 3" xfId="7968"/>
    <cellStyle name="Total 2 8 3 3" xfId="7969"/>
    <cellStyle name="Total 2 8 3 3 2" xfId="7970"/>
    <cellStyle name="Total 2 8 3 3 3" xfId="7971"/>
    <cellStyle name="Total 2 8 3 4" xfId="7972"/>
    <cellStyle name="Total 2 8 3 4 2" xfId="7973"/>
    <cellStyle name="Total 2 8 3 4 3" xfId="7974"/>
    <cellStyle name="Total 2 8 3 5" xfId="7975"/>
    <cellStyle name="Total 2 8 3 5 2" xfId="7976"/>
    <cellStyle name="Total 2 8 3 5 3" xfId="7977"/>
    <cellStyle name="Total 2 8 3 6" xfId="7978"/>
    <cellStyle name="Total 2 8 3 6 2" xfId="7979"/>
    <cellStyle name="Total 2 8 3 6 3" xfId="7980"/>
    <cellStyle name="Total 2 8 3 7" xfId="7981"/>
    <cellStyle name="Total 2 8 3 8" xfId="7982"/>
    <cellStyle name="Total 2 8 4" xfId="7983"/>
    <cellStyle name="Total 2 8 4 2" xfId="7984"/>
    <cellStyle name="Total 2 8 4 3" xfId="7985"/>
    <cellStyle name="Total 2 8 5" xfId="7986"/>
    <cellStyle name="Total 2 8 5 2" xfId="7987"/>
    <cellStyle name="Total 2 8 5 3" xfId="7988"/>
    <cellStyle name="Total 2 8 6" xfId="7989"/>
    <cellStyle name="Total 2 8 6 2" xfId="7990"/>
    <cellStyle name="Total 2 8 6 3" xfId="7991"/>
    <cellStyle name="Total 2 8 7" xfId="7992"/>
    <cellStyle name="Total 2 8 7 2" xfId="7993"/>
    <cellStyle name="Total 2 8 7 3" xfId="7994"/>
    <cellStyle name="Total 2 8 8" xfId="7995"/>
    <cellStyle name="Total 2 8 8 2" xfId="7996"/>
    <cellStyle name="Total 2 8 8 3" xfId="7997"/>
    <cellStyle name="Total 2 8 9" xfId="7998"/>
    <cellStyle name="Total 2 8 9 2" xfId="7999"/>
    <cellStyle name="Total 2 8 9 3" xfId="8000"/>
    <cellStyle name="Total 2 9" xfId="8001"/>
    <cellStyle name="Total 2 9 2" xfId="8002"/>
    <cellStyle name="Total 2 9 3" xfId="8003"/>
    <cellStyle name="Total 20" xfId="8004"/>
    <cellStyle name="Total 20 10" xfId="8005"/>
    <cellStyle name="Total 20 11" xfId="8006"/>
    <cellStyle name="Total 20 12" xfId="8007"/>
    <cellStyle name="Total 20 13" xfId="8008"/>
    <cellStyle name="Total 20 14" xfId="8009"/>
    <cellStyle name="Total 20 15" xfId="8010"/>
    <cellStyle name="Total 20 16" xfId="8011"/>
    <cellStyle name="Total 20 17" xfId="8012"/>
    <cellStyle name="Total 20 18" xfId="8013"/>
    <cellStyle name="Total 20 2" xfId="8014"/>
    <cellStyle name="Total 20 2 2" xfId="8015"/>
    <cellStyle name="Total 20 2 3" xfId="8016"/>
    <cellStyle name="Total 20 3" xfId="8017"/>
    <cellStyle name="Total 20 3 2" xfId="8018"/>
    <cellStyle name="Total 20 3 3" xfId="8019"/>
    <cellStyle name="Total 20 4" xfId="8020"/>
    <cellStyle name="Total 20 4 2" xfId="8021"/>
    <cellStyle name="Total 20 4 3" xfId="8022"/>
    <cellStyle name="Total 20 5" xfId="8023"/>
    <cellStyle name="Total 20 5 2" xfId="8024"/>
    <cellStyle name="Total 20 5 3" xfId="8025"/>
    <cellStyle name="Total 20 6" xfId="8026"/>
    <cellStyle name="Total 20 6 2" xfId="8027"/>
    <cellStyle name="Total 20 6 3" xfId="8028"/>
    <cellStyle name="Total 20 7" xfId="8029"/>
    <cellStyle name="Total 20 8" xfId="8030"/>
    <cellStyle name="Total 20 9" xfId="8031"/>
    <cellStyle name="Total 21" xfId="8032"/>
    <cellStyle name="Total 21 10" xfId="8033"/>
    <cellStyle name="Total 21 11" xfId="8034"/>
    <cellStyle name="Total 21 12" xfId="8035"/>
    <cellStyle name="Total 21 13" xfId="8036"/>
    <cellStyle name="Total 21 14" xfId="8037"/>
    <cellStyle name="Total 21 15" xfId="8038"/>
    <cellStyle name="Total 21 16" xfId="8039"/>
    <cellStyle name="Total 21 17" xfId="8040"/>
    <cellStyle name="Total 21 18" xfId="8041"/>
    <cellStyle name="Total 21 2" xfId="8042"/>
    <cellStyle name="Total 21 2 2" xfId="8043"/>
    <cellStyle name="Total 21 2 3" xfId="8044"/>
    <cellStyle name="Total 21 3" xfId="8045"/>
    <cellStyle name="Total 21 3 2" xfId="8046"/>
    <cellStyle name="Total 21 3 3" xfId="8047"/>
    <cellStyle name="Total 21 4" xfId="8048"/>
    <cellStyle name="Total 21 4 2" xfId="8049"/>
    <cellStyle name="Total 21 4 3" xfId="8050"/>
    <cellStyle name="Total 21 5" xfId="8051"/>
    <cellStyle name="Total 21 5 2" xfId="8052"/>
    <cellStyle name="Total 21 5 3" xfId="8053"/>
    <cellStyle name="Total 21 6" xfId="8054"/>
    <cellStyle name="Total 21 6 2" xfId="8055"/>
    <cellStyle name="Total 21 6 3" xfId="8056"/>
    <cellStyle name="Total 21 7" xfId="8057"/>
    <cellStyle name="Total 21 8" xfId="8058"/>
    <cellStyle name="Total 21 9" xfId="8059"/>
    <cellStyle name="Total 22" xfId="8060"/>
    <cellStyle name="Total 22 10" xfId="8061"/>
    <cellStyle name="Total 22 11" xfId="8062"/>
    <cellStyle name="Total 22 12" xfId="8063"/>
    <cellStyle name="Total 22 13" xfId="8064"/>
    <cellStyle name="Total 22 14" xfId="8065"/>
    <cellStyle name="Total 22 15" xfId="8066"/>
    <cellStyle name="Total 22 16" xfId="8067"/>
    <cellStyle name="Total 22 17" xfId="8068"/>
    <cellStyle name="Total 22 18" xfId="8069"/>
    <cellStyle name="Total 22 2" xfId="8070"/>
    <cellStyle name="Total 22 2 2" xfId="8071"/>
    <cellStyle name="Total 22 2 3" xfId="8072"/>
    <cellStyle name="Total 22 3" xfId="8073"/>
    <cellStyle name="Total 22 3 2" xfId="8074"/>
    <cellStyle name="Total 22 3 3" xfId="8075"/>
    <cellStyle name="Total 22 4" xfId="8076"/>
    <cellStyle name="Total 22 4 2" xfId="8077"/>
    <cellStyle name="Total 22 4 3" xfId="8078"/>
    <cellStyle name="Total 22 5" xfId="8079"/>
    <cellStyle name="Total 22 5 2" xfId="8080"/>
    <cellStyle name="Total 22 5 3" xfId="8081"/>
    <cellStyle name="Total 22 6" xfId="8082"/>
    <cellStyle name="Total 22 6 2" xfId="8083"/>
    <cellStyle name="Total 22 6 3" xfId="8084"/>
    <cellStyle name="Total 22 7" xfId="8085"/>
    <cellStyle name="Total 22 8" xfId="8086"/>
    <cellStyle name="Total 22 9" xfId="8087"/>
    <cellStyle name="Total 23" xfId="8088"/>
    <cellStyle name="Total 23 10" xfId="8089"/>
    <cellStyle name="Total 23 11" xfId="8090"/>
    <cellStyle name="Total 23 12" xfId="8091"/>
    <cellStyle name="Total 23 13" xfId="8092"/>
    <cellStyle name="Total 23 14" xfId="8093"/>
    <cellStyle name="Total 23 15" xfId="8094"/>
    <cellStyle name="Total 23 16" xfId="8095"/>
    <cellStyle name="Total 23 17" xfId="8096"/>
    <cellStyle name="Total 23 18" xfId="8097"/>
    <cellStyle name="Total 23 2" xfId="8098"/>
    <cellStyle name="Total 23 2 2" xfId="8099"/>
    <cellStyle name="Total 23 2 3" xfId="8100"/>
    <cellStyle name="Total 23 3" xfId="8101"/>
    <cellStyle name="Total 23 3 2" xfId="8102"/>
    <cellStyle name="Total 23 3 3" xfId="8103"/>
    <cellStyle name="Total 23 4" xfId="8104"/>
    <cellStyle name="Total 23 4 2" xfId="8105"/>
    <cellStyle name="Total 23 4 3" xfId="8106"/>
    <cellStyle name="Total 23 5" xfId="8107"/>
    <cellStyle name="Total 23 5 2" xfId="8108"/>
    <cellStyle name="Total 23 5 3" xfId="8109"/>
    <cellStyle name="Total 23 6" xfId="8110"/>
    <cellStyle name="Total 23 6 2" xfId="8111"/>
    <cellStyle name="Total 23 6 3" xfId="8112"/>
    <cellStyle name="Total 23 7" xfId="8113"/>
    <cellStyle name="Total 23 8" xfId="8114"/>
    <cellStyle name="Total 23 9" xfId="8115"/>
    <cellStyle name="Total 24" xfId="8116"/>
    <cellStyle name="Total 24 10" xfId="8117"/>
    <cellStyle name="Total 24 11" xfId="8118"/>
    <cellStyle name="Total 24 12" xfId="8119"/>
    <cellStyle name="Total 24 13" xfId="8120"/>
    <cellStyle name="Total 24 14" xfId="8121"/>
    <cellStyle name="Total 24 15" xfId="8122"/>
    <cellStyle name="Total 24 16" xfId="8123"/>
    <cellStyle name="Total 24 17" xfId="8124"/>
    <cellStyle name="Total 24 18" xfId="8125"/>
    <cellStyle name="Total 24 2" xfId="8126"/>
    <cellStyle name="Total 24 2 2" xfId="8127"/>
    <cellStyle name="Total 24 2 3" xfId="8128"/>
    <cellStyle name="Total 24 3" xfId="8129"/>
    <cellStyle name="Total 24 3 2" xfId="8130"/>
    <cellStyle name="Total 24 3 3" xfId="8131"/>
    <cellStyle name="Total 24 4" xfId="8132"/>
    <cellStyle name="Total 24 4 2" xfId="8133"/>
    <cellStyle name="Total 24 4 3" xfId="8134"/>
    <cellStyle name="Total 24 5" xfId="8135"/>
    <cellStyle name="Total 24 5 2" xfId="8136"/>
    <cellStyle name="Total 24 5 3" xfId="8137"/>
    <cellStyle name="Total 24 6" xfId="8138"/>
    <cellStyle name="Total 24 6 2" xfId="8139"/>
    <cellStyle name="Total 24 6 3" xfId="8140"/>
    <cellStyle name="Total 24 7" xfId="8141"/>
    <cellStyle name="Total 24 8" xfId="8142"/>
    <cellStyle name="Total 24 9" xfId="8143"/>
    <cellStyle name="Total 25" xfId="8144"/>
    <cellStyle name="Total 25 10" xfId="8145"/>
    <cellStyle name="Total 25 11" xfId="8146"/>
    <cellStyle name="Total 25 12" xfId="8147"/>
    <cellStyle name="Total 25 13" xfId="8148"/>
    <cellStyle name="Total 25 2" xfId="8149"/>
    <cellStyle name="Total 25 3" xfId="8150"/>
    <cellStyle name="Total 25 4" xfId="8151"/>
    <cellStyle name="Total 25 5" xfId="8152"/>
    <cellStyle name="Total 25 6" xfId="8153"/>
    <cellStyle name="Total 25 7" xfId="8154"/>
    <cellStyle name="Total 25 8" xfId="8155"/>
    <cellStyle name="Total 25 9" xfId="8156"/>
    <cellStyle name="Total 26" xfId="8157"/>
    <cellStyle name="Total 26 10" xfId="8158"/>
    <cellStyle name="Total 26 11" xfId="8159"/>
    <cellStyle name="Total 26 12" xfId="8160"/>
    <cellStyle name="Total 26 13" xfId="8161"/>
    <cellStyle name="Total 26 2" xfId="8162"/>
    <cellStyle name="Total 26 3" xfId="8163"/>
    <cellStyle name="Total 26 4" xfId="8164"/>
    <cellStyle name="Total 26 5" xfId="8165"/>
    <cellStyle name="Total 26 6" xfId="8166"/>
    <cellStyle name="Total 26 7" xfId="8167"/>
    <cellStyle name="Total 26 8" xfId="8168"/>
    <cellStyle name="Total 26 9" xfId="8169"/>
    <cellStyle name="Total 27" xfId="8170"/>
    <cellStyle name="Total 27 10" xfId="8171"/>
    <cellStyle name="Total 27 11" xfId="8172"/>
    <cellStyle name="Total 27 12" xfId="8173"/>
    <cellStyle name="Total 27 13" xfId="8174"/>
    <cellStyle name="Total 27 2" xfId="8175"/>
    <cellStyle name="Total 27 3" xfId="8176"/>
    <cellStyle name="Total 27 4" xfId="8177"/>
    <cellStyle name="Total 27 5" xfId="8178"/>
    <cellStyle name="Total 27 6" xfId="8179"/>
    <cellStyle name="Total 27 7" xfId="8180"/>
    <cellStyle name="Total 27 8" xfId="8181"/>
    <cellStyle name="Total 27 9" xfId="8182"/>
    <cellStyle name="Total 28" xfId="8183"/>
    <cellStyle name="Total 28 10" xfId="8184"/>
    <cellStyle name="Total 28 11" xfId="8185"/>
    <cellStyle name="Total 28 12" xfId="8186"/>
    <cellStyle name="Total 28 13" xfId="8187"/>
    <cellStyle name="Total 28 2" xfId="8188"/>
    <cellStyle name="Total 28 3" xfId="8189"/>
    <cellStyle name="Total 28 4" xfId="8190"/>
    <cellStyle name="Total 28 5" xfId="8191"/>
    <cellStyle name="Total 28 6" xfId="8192"/>
    <cellStyle name="Total 28 7" xfId="8193"/>
    <cellStyle name="Total 28 8" xfId="8194"/>
    <cellStyle name="Total 28 9" xfId="8195"/>
    <cellStyle name="Total 29" xfId="8196"/>
    <cellStyle name="Total 29 10" xfId="8197"/>
    <cellStyle name="Total 29 11" xfId="8198"/>
    <cellStyle name="Total 29 12" xfId="8199"/>
    <cellStyle name="Total 29 13" xfId="8200"/>
    <cellStyle name="Total 29 2" xfId="8201"/>
    <cellStyle name="Total 29 3" xfId="8202"/>
    <cellStyle name="Total 29 4" xfId="8203"/>
    <cellStyle name="Total 29 5" xfId="8204"/>
    <cellStyle name="Total 29 6" xfId="8205"/>
    <cellStyle name="Total 29 7" xfId="8206"/>
    <cellStyle name="Total 29 8" xfId="8207"/>
    <cellStyle name="Total 29 9" xfId="8208"/>
    <cellStyle name="Total 3" xfId="8209"/>
    <cellStyle name="Total 3 10" xfId="8210"/>
    <cellStyle name="Total 3 2" xfId="8211"/>
    <cellStyle name="Total 3 2 2" xfId="8212"/>
    <cellStyle name="Total 3 2 2 2" xfId="8213"/>
    <cellStyle name="Total 3 2 2 3" xfId="8214"/>
    <cellStyle name="Total 3 2 3" xfId="8215"/>
    <cellStyle name="Total 3 2 3 2" xfId="8216"/>
    <cellStyle name="Total 3 2 3 3" xfId="8217"/>
    <cellStyle name="Total 3 2 4" xfId="8218"/>
    <cellStyle name="Total 3 2 4 2" xfId="8219"/>
    <cellStyle name="Total 3 2 4 3" xfId="8220"/>
    <cellStyle name="Total 3 2 5" xfId="8221"/>
    <cellStyle name="Total 3 2 5 2" xfId="8222"/>
    <cellStyle name="Total 3 2 5 3" xfId="8223"/>
    <cellStyle name="Total 3 2 6" xfId="8224"/>
    <cellStyle name="Total 3 2 7" xfId="8225"/>
    <cellStyle name="Total 3 2 8" xfId="8226"/>
    <cellStyle name="Total 3 3" xfId="8227"/>
    <cellStyle name="Total 3 3 2" xfId="8228"/>
    <cellStyle name="Total 3 3 3" xfId="8229"/>
    <cellStyle name="Total 3 4" xfId="8230"/>
    <cellStyle name="Total 3 4 2" xfId="8231"/>
    <cellStyle name="Total 3 4 3" xfId="8232"/>
    <cellStyle name="Total 3 5" xfId="8233"/>
    <cellStyle name="Total 3 5 2" xfId="8234"/>
    <cellStyle name="Total 3 5 3" xfId="8235"/>
    <cellStyle name="Total 3 6" xfId="8236"/>
    <cellStyle name="Total 3 6 2" xfId="8237"/>
    <cellStyle name="Total 3 6 3" xfId="8238"/>
    <cellStyle name="Total 3 7" xfId="8239"/>
    <cellStyle name="Total 3 7 2" xfId="8240"/>
    <cellStyle name="Total 3 7 3" xfId="8241"/>
    <cellStyle name="Total 3 8" xfId="8242"/>
    <cellStyle name="Total 3 9" xfId="8243"/>
    <cellStyle name="Total 30" xfId="8244"/>
    <cellStyle name="Total 30 10" xfId="8245"/>
    <cellStyle name="Total 30 11" xfId="8246"/>
    <cellStyle name="Total 30 12" xfId="8247"/>
    <cellStyle name="Total 30 13" xfId="8248"/>
    <cellStyle name="Total 30 2" xfId="8249"/>
    <cellStyle name="Total 30 3" xfId="8250"/>
    <cellStyle name="Total 30 4" xfId="8251"/>
    <cellStyle name="Total 30 5" xfId="8252"/>
    <cellStyle name="Total 30 6" xfId="8253"/>
    <cellStyle name="Total 30 7" xfId="8254"/>
    <cellStyle name="Total 30 8" xfId="8255"/>
    <cellStyle name="Total 30 9" xfId="8256"/>
    <cellStyle name="Total 31" xfId="8257"/>
    <cellStyle name="Total 31 10" xfId="8258"/>
    <cellStyle name="Total 31 11" xfId="8259"/>
    <cellStyle name="Total 31 12" xfId="8260"/>
    <cellStyle name="Total 31 13" xfId="8261"/>
    <cellStyle name="Total 31 2" xfId="8262"/>
    <cellStyle name="Total 31 3" xfId="8263"/>
    <cellStyle name="Total 31 4" xfId="8264"/>
    <cellStyle name="Total 31 5" xfId="8265"/>
    <cellStyle name="Total 31 6" xfId="8266"/>
    <cellStyle name="Total 31 7" xfId="8267"/>
    <cellStyle name="Total 31 8" xfId="8268"/>
    <cellStyle name="Total 31 9" xfId="8269"/>
    <cellStyle name="Total 32" xfId="8270"/>
    <cellStyle name="Total 32 10" xfId="8271"/>
    <cellStyle name="Total 32 11" xfId="8272"/>
    <cellStyle name="Total 32 12" xfId="8273"/>
    <cellStyle name="Total 32 13" xfId="8274"/>
    <cellStyle name="Total 32 2" xfId="8275"/>
    <cellStyle name="Total 32 3" xfId="8276"/>
    <cellStyle name="Total 32 4" xfId="8277"/>
    <cellStyle name="Total 32 5" xfId="8278"/>
    <cellStyle name="Total 32 6" xfId="8279"/>
    <cellStyle name="Total 32 7" xfId="8280"/>
    <cellStyle name="Total 32 8" xfId="8281"/>
    <cellStyle name="Total 32 9" xfId="8282"/>
    <cellStyle name="Total 33" xfId="8283"/>
    <cellStyle name="Total 33 10" xfId="8284"/>
    <cellStyle name="Total 33 11" xfId="8285"/>
    <cellStyle name="Total 33 12" xfId="8286"/>
    <cellStyle name="Total 33 13" xfId="8287"/>
    <cellStyle name="Total 33 2" xfId="8288"/>
    <cellStyle name="Total 33 3" xfId="8289"/>
    <cellStyle name="Total 33 4" xfId="8290"/>
    <cellStyle name="Total 33 5" xfId="8291"/>
    <cellStyle name="Total 33 6" xfId="8292"/>
    <cellStyle name="Total 33 7" xfId="8293"/>
    <cellStyle name="Total 33 8" xfId="8294"/>
    <cellStyle name="Total 33 9" xfId="8295"/>
    <cellStyle name="Total 34" xfId="8296"/>
    <cellStyle name="Total 34 10" xfId="8297"/>
    <cellStyle name="Total 34 11" xfId="8298"/>
    <cellStyle name="Total 34 12" xfId="8299"/>
    <cellStyle name="Total 34 13" xfId="8300"/>
    <cellStyle name="Total 34 2" xfId="8301"/>
    <cellStyle name="Total 34 3" xfId="8302"/>
    <cellStyle name="Total 34 4" xfId="8303"/>
    <cellStyle name="Total 34 5" xfId="8304"/>
    <cellStyle name="Total 34 6" xfId="8305"/>
    <cellStyle name="Total 34 7" xfId="8306"/>
    <cellStyle name="Total 34 8" xfId="8307"/>
    <cellStyle name="Total 34 9" xfId="8308"/>
    <cellStyle name="Total 35" xfId="8309"/>
    <cellStyle name="Total 35 10" xfId="8310"/>
    <cellStyle name="Total 35 11" xfId="8311"/>
    <cellStyle name="Total 35 12" xfId="8312"/>
    <cellStyle name="Total 35 13" xfId="8313"/>
    <cellStyle name="Total 35 2" xfId="8314"/>
    <cellStyle name="Total 35 3" xfId="8315"/>
    <cellStyle name="Total 35 4" xfId="8316"/>
    <cellStyle name="Total 35 5" xfId="8317"/>
    <cellStyle name="Total 35 6" xfId="8318"/>
    <cellStyle name="Total 35 7" xfId="8319"/>
    <cellStyle name="Total 35 8" xfId="8320"/>
    <cellStyle name="Total 35 9" xfId="8321"/>
    <cellStyle name="Total 36" xfId="8322"/>
    <cellStyle name="Total 36 10" xfId="8323"/>
    <cellStyle name="Total 36 11" xfId="8324"/>
    <cellStyle name="Total 36 12" xfId="8325"/>
    <cellStyle name="Total 36 13" xfId="8326"/>
    <cellStyle name="Total 36 2" xfId="8327"/>
    <cellStyle name="Total 36 3" xfId="8328"/>
    <cellStyle name="Total 36 4" xfId="8329"/>
    <cellStyle name="Total 36 5" xfId="8330"/>
    <cellStyle name="Total 36 6" xfId="8331"/>
    <cellStyle name="Total 36 7" xfId="8332"/>
    <cellStyle name="Total 36 8" xfId="8333"/>
    <cellStyle name="Total 36 9" xfId="8334"/>
    <cellStyle name="Total 37" xfId="8335"/>
    <cellStyle name="Total 38" xfId="8336"/>
    <cellStyle name="Total 39" xfId="8337"/>
    <cellStyle name="Total 4" xfId="8338"/>
    <cellStyle name="Total 4 10" xfId="8339"/>
    <cellStyle name="Total 4 2" xfId="8340"/>
    <cellStyle name="Total 4 2 2" xfId="8341"/>
    <cellStyle name="Total 4 2 2 2" xfId="8342"/>
    <cellStyle name="Total 4 2 2 3" xfId="8343"/>
    <cellStyle name="Total 4 2 3" xfId="8344"/>
    <cellStyle name="Total 4 2 3 2" xfId="8345"/>
    <cellStyle name="Total 4 2 3 3" xfId="8346"/>
    <cellStyle name="Total 4 2 4" xfId="8347"/>
    <cellStyle name="Total 4 2 4 2" xfId="8348"/>
    <cellStyle name="Total 4 2 4 3" xfId="8349"/>
    <cellStyle name="Total 4 2 5" xfId="8350"/>
    <cellStyle name="Total 4 2 5 2" xfId="8351"/>
    <cellStyle name="Total 4 2 5 3" xfId="8352"/>
    <cellStyle name="Total 4 2 6" xfId="8353"/>
    <cellStyle name="Total 4 2 7" xfId="8354"/>
    <cellStyle name="Total 4 3" xfId="8355"/>
    <cellStyle name="Total 4 3 2" xfId="8356"/>
    <cellStyle name="Total 4 3 3" xfId="8357"/>
    <cellStyle name="Total 4 4" xfId="8358"/>
    <cellStyle name="Total 4 4 2" xfId="8359"/>
    <cellStyle name="Total 4 4 3" xfId="8360"/>
    <cellStyle name="Total 4 5" xfId="8361"/>
    <cellStyle name="Total 4 5 2" xfId="8362"/>
    <cellStyle name="Total 4 5 3" xfId="8363"/>
    <cellStyle name="Total 4 6" xfId="8364"/>
    <cellStyle name="Total 4 6 2" xfId="8365"/>
    <cellStyle name="Total 4 6 3" xfId="8366"/>
    <cellStyle name="Total 4 7" xfId="8367"/>
    <cellStyle name="Total 4 7 2" xfId="8368"/>
    <cellStyle name="Total 4 7 3" xfId="8369"/>
    <cellStyle name="Total 4 8" xfId="8370"/>
    <cellStyle name="Total 4 9" xfId="8371"/>
    <cellStyle name="Total 40" xfId="8372"/>
    <cellStyle name="Total 5" xfId="8373"/>
    <cellStyle name="Total 5 2" xfId="8374"/>
    <cellStyle name="Total 5 2 2" xfId="8375"/>
    <cellStyle name="Total 5 2 2 2" xfId="8376"/>
    <cellStyle name="Total 5 2 2 3" xfId="8377"/>
    <cellStyle name="Total 5 2 3" xfId="8378"/>
    <cellStyle name="Total 5 2 3 2" xfId="8379"/>
    <cellStyle name="Total 5 2 3 3" xfId="8380"/>
    <cellStyle name="Total 5 2 4" xfId="8381"/>
    <cellStyle name="Total 5 2 4 2" xfId="8382"/>
    <cellStyle name="Total 5 2 4 3" xfId="8383"/>
    <cellStyle name="Total 5 2 5" xfId="8384"/>
    <cellStyle name="Total 5 2 5 2" xfId="8385"/>
    <cellStyle name="Total 5 2 5 3" xfId="8386"/>
    <cellStyle name="Total 5 2 6" xfId="8387"/>
    <cellStyle name="Total 5 2 7" xfId="8388"/>
    <cellStyle name="Total 5 3" xfId="8389"/>
    <cellStyle name="Total 5 3 2" xfId="8390"/>
    <cellStyle name="Total 5 3 3" xfId="8391"/>
    <cellStyle name="Total 5 4" xfId="8392"/>
    <cellStyle name="Total 5 4 2" xfId="8393"/>
    <cellStyle name="Total 5 4 3" xfId="8394"/>
    <cellStyle name="Total 5 5" xfId="8395"/>
    <cellStyle name="Total 5 5 2" xfId="8396"/>
    <cellStyle name="Total 5 5 3" xfId="8397"/>
    <cellStyle name="Total 5 6" xfId="8398"/>
    <cellStyle name="Total 5 6 2" xfId="8399"/>
    <cellStyle name="Total 5 6 3" xfId="8400"/>
    <cellStyle name="Total 5 7" xfId="8401"/>
    <cellStyle name="Total 5 8" xfId="8402"/>
    <cellStyle name="Total 5 9" xfId="8403"/>
    <cellStyle name="Total 6" xfId="8404"/>
    <cellStyle name="Total 6 2" xfId="8405"/>
    <cellStyle name="Total 6 2 2" xfId="8406"/>
    <cellStyle name="Total 6 2 3" xfId="8407"/>
    <cellStyle name="Total 6 3" xfId="8408"/>
    <cellStyle name="Total 6 4" xfId="8409"/>
    <cellStyle name="Total 7" xfId="8410"/>
    <cellStyle name="Total 7 10" xfId="8411"/>
    <cellStyle name="Total 7 10 2" xfId="8412"/>
    <cellStyle name="Total 7 10 3" xfId="8413"/>
    <cellStyle name="Total 7 11" xfId="8414"/>
    <cellStyle name="Total 7 11 2" xfId="8415"/>
    <cellStyle name="Total 7 11 3" xfId="8416"/>
    <cellStyle name="Total 7 12" xfId="8417"/>
    <cellStyle name="Total 7 12 2" xfId="8418"/>
    <cellStyle name="Total 7 12 3" xfId="8419"/>
    <cellStyle name="Total 7 13" xfId="8420"/>
    <cellStyle name="Total 7 13 2" xfId="8421"/>
    <cellStyle name="Total 7 13 3" xfId="8422"/>
    <cellStyle name="Total 7 14" xfId="8423"/>
    <cellStyle name="Total 7 15" xfId="8424"/>
    <cellStyle name="Total 7 2" xfId="8425"/>
    <cellStyle name="Total 7 2 2" xfId="8426"/>
    <cellStyle name="Total 7 2 3" xfId="8427"/>
    <cellStyle name="Total 7 3" xfId="8428"/>
    <cellStyle name="Total 7 3 2" xfId="8429"/>
    <cellStyle name="Total 7 3 2 2" xfId="8430"/>
    <cellStyle name="Total 7 3 2 3" xfId="8431"/>
    <cellStyle name="Total 7 3 3" xfId="8432"/>
    <cellStyle name="Total 7 3 3 2" xfId="8433"/>
    <cellStyle name="Total 7 3 3 3" xfId="8434"/>
    <cellStyle name="Total 7 3 4" xfId="8435"/>
    <cellStyle name="Total 7 3 4 2" xfId="8436"/>
    <cellStyle name="Total 7 3 4 3" xfId="8437"/>
    <cellStyle name="Total 7 3 5" xfId="8438"/>
    <cellStyle name="Total 7 3 5 2" xfId="8439"/>
    <cellStyle name="Total 7 3 5 3" xfId="8440"/>
    <cellStyle name="Total 7 3 6" xfId="8441"/>
    <cellStyle name="Total 7 3 6 2" xfId="8442"/>
    <cellStyle name="Total 7 3 6 3" xfId="8443"/>
    <cellStyle name="Total 7 3 7" xfId="8444"/>
    <cellStyle name="Total 7 3 8" xfId="8445"/>
    <cellStyle name="Total 7 4" xfId="8446"/>
    <cellStyle name="Total 7 4 2" xfId="8447"/>
    <cellStyle name="Total 7 4 3" xfId="8448"/>
    <cellStyle name="Total 7 5" xfId="8449"/>
    <cellStyle name="Total 7 5 2" xfId="8450"/>
    <cellStyle name="Total 7 5 3" xfId="8451"/>
    <cellStyle name="Total 7 6" xfId="8452"/>
    <cellStyle name="Total 7 6 2" xfId="8453"/>
    <cellStyle name="Total 7 6 3" xfId="8454"/>
    <cellStyle name="Total 7 7" xfId="8455"/>
    <cellStyle name="Total 7 7 2" xfId="8456"/>
    <cellStyle name="Total 7 7 3" xfId="8457"/>
    <cellStyle name="Total 7 8" xfId="8458"/>
    <cellStyle name="Total 7 8 2" xfId="8459"/>
    <cellStyle name="Total 7 8 3" xfId="8460"/>
    <cellStyle name="Total 7 9" xfId="8461"/>
    <cellStyle name="Total 7 9 2" xfId="8462"/>
    <cellStyle name="Total 7 9 3" xfId="8463"/>
    <cellStyle name="Total 8" xfId="8464"/>
    <cellStyle name="Total 8 2" xfId="8465"/>
    <cellStyle name="Total 8 2 2" xfId="8466"/>
    <cellStyle name="Total 8 2 3" xfId="8467"/>
    <cellStyle name="Total 8 3" xfId="8468"/>
    <cellStyle name="Total 8 4" xfId="8469"/>
    <cellStyle name="Total 9" xfId="8470"/>
    <cellStyle name="Total 9 2" xfId="8471"/>
    <cellStyle name="Total 9 2 2" xfId="8472"/>
    <cellStyle name="Total 9 2 3" xfId="8473"/>
    <cellStyle name="Total 9 3" xfId="8474"/>
    <cellStyle name="Total 9 4" xfId="8475"/>
    <cellStyle name="Vírgula 2" xfId="8476"/>
    <cellStyle name="Vírgula 2 2" xfId="8477"/>
    <cellStyle name="Vírgula 2 2 2 7 3" xfId="8478"/>
    <cellStyle name="Vírgula 2 2 2 7 3 2" xfId="8479"/>
    <cellStyle name="Vírgula 3" xfId="8480"/>
    <cellStyle name="Vírgula 3 2" xfId="8481"/>
    <cellStyle name="Währung_HNAPLAN1" xfId="8482"/>
    <cellStyle name="Warning Text" xfId="8483"/>
    <cellStyle name="Warning Text 2" xfId="8484"/>
    <cellStyle name="Warning Text 3" xfId="8485"/>
    <cellStyle name="Warning Text 4" xfId="8486"/>
    <cellStyle name="Warning Text 5" xfId="84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data3\LATAM%20AIRLINES%20GROUP\Resultados%20Trimestrales\2016\2Q%202016\Tablas\Estado%20de%20Resultado%20USA%202Q%202016%20LAT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06"/>
      <sheetName val="Base 2008"/>
      <sheetName val="Base 2009"/>
      <sheetName val="Base 2010"/>
      <sheetName val="Base 2011"/>
      <sheetName val="Base 2012"/>
      <sheetName val="Base 2013"/>
      <sheetName val="Base 2014"/>
      <sheetName val="Base 2015"/>
      <sheetName val="Base 2016"/>
      <sheetName val="Valores 2010"/>
      <sheetName val="Valores 2011"/>
      <sheetName val="Valores 2012"/>
      <sheetName val="Valores 2013"/>
      <sheetName val="Valores 2014"/>
      <sheetName val="Valores 2015"/>
      <sheetName val="Estad Holding 2011"/>
      <sheetName val="Estad Holding 2012"/>
      <sheetName val="Estad Holding 2013"/>
      <sheetName val="Estad Holding"/>
      <sheetName val="Estad Holding 2014"/>
      <sheetName val="Estad Holding 2015"/>
      <sheetName val="Consolidated Income Statement"/>
      <sheetName val="Consolidated Real &amp; Forecast"/>
      <sheetName val="Oper Inc RE&amp;FO"/>
      <sheetName val="Directorio Real &amp; Forecast"/>
      <sheetName val="Comparativo US$"/>
      <sheetName val="Estadisticas"/>
      <sheetName val="Comparativo US$ Q &amp; Ytd"/>
      <sheetName val="Tipos de Cambio"/>
      <sheetName val="Comparativo Indices"/>
      <sheetName val="Shares Outstand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4">
          <cell r="C4" t="str">
            <v>Ene_01</v>
          </cell>
          <cell r="D4" t="str">
            <v>Ene_02</v>
          </cell>
          <cell r="E4" t="str">
            <v>Ene_03</v>
          </cell>
          <cell r="F4" t="str">
            <v>Ene_04</v>
          </cell>
          <cell r="G4" t="str">
            <v>Feb_01</v>
          </cell>
          <cell r="H4" t="str">
            <v>Feb_02</v>
          </cell>
          <cell r="I4" t="str">
            <v>Feb_03</v>
          </cell>
          <cell r="J4" t="str">
            <v>Feb_04</v>
          </cell>
          <cell r="K4" t="str">
            <v>Mar_01</v>
          </cell>
          <cell r="L4" t="str">
            <v>Mar_02</v>
          </cell>
          <cell r="M4" t="str">
            <v>Mar_03</v>
          </cell>
          <cell r="N4" t="str">
            <v>Mar_04</v>
          </cell>
          <cell r="O4" t="str">
            <v>Abr_01</v>
          </cell>
          <cell r="P4" t="str">
            <v>Abr_02</v>
          </cell>
          <cell r="Q4" t="str">
            <v>Abr_03</v>
          </cell>
          <cell r="R4" t="str">
            <v>Abr_04</v>
          </cell>
          <cell r="S4" t="str">
            <v>May_01</v>
          </cell>
          <cell r="T4" t="str">
            <v>May_02</v>
          </cell>
          <cell r="U4" t="str">
            <v>May_03</v>
          </cell>
          <cell r="V4" t="str">
            <v>May_04</v>
          </cell>
          <cell r="W4" t="str">
            <v>Jun_01</v>
          </cell>
          <cell r="X4" t="str">
            <v>Jun_02</v>
          </cell>
          <cell r="Y4" t="str">
            <v>Jun_03</v>
          </cell>
          <cell r="Z4" t="str">
            <v>Jun_04</v>
          </cell>
          <cell r="AA4" t="str">
            <v>Jul_01</v>
          </cell>
          <cell r="AB4" t="str">
            <v>Jul_02</v>
          </cell>
          <cell r="AC4" t="str">
            <v>Jul_03</v>
          </cell>
          <cell r="AD4" t="str">
            <v>Jul_04</v>
          </cell>
          <cell r="AE4" t="str">
            <v>Jul_01</v>
          </cell>
          <cell r="AF4" t="str">
            <v>Ago_02</v>
          </cell>
          <cell r="AG4" t="str">
            <v>Ago_03</v>
          </cell>
          <cell r="AH4" t="str">
            <v>Ago_04</v>
          </cell>
          <cell r="AI4" t="str">
            <v>Sep_01</v>
          </cell>
          <cell r="AJ4" t="str">
            <v>Sep_02</v>
          </cell>
          <cell r="AK4" t="str">
            <v>Sep_03</v>
          </cell>
          <cell r="AL4" t="str">
            <v>Sep_04</v>
          </cell>
          <cell r="AM4" t="str">
            <v>Oct_01</v>
          </cell>
          <cell r="AN4" t="str">
            <v>Oct_02</v>
          </cell>
          <cell r="AO4" t="str">
            <v>Oct_03</v>
          </cell>
          <cell r="AP4" t="str">
            <v>Oct_04</v>
          </cell>
          <cell r="AQ4" t="str">
            <v>Nov_01</v>
          </cell>
          <cell r="AR4" t="str">
            <v>Nov_02</v>
          </cell>
          <cell r="AS4" t="str">
            <v>Nov_03</v>
          </cell>
          <cell r="AT4" t="str">
            <v>Nov_04</v>
          </cell>
          <cell r="AU4" t="str">
            <v>Dic_01</v>
          </cell>
          <cell r="AV4" t="str">
            <v>Dic_02</v>
          </cell>
          <cell r="AW4" t="str">
            <v>Dic_03</v>
          </cell>
          <cell r="AX4" t="str">
            <v>Dic_04</v>
          </cell>
          <cell r="AZ4" t="str">
            <v>Acum_01</v>
          </cell>
          <cell r="BA4" t="str">
            <v>Acum_02</v>
          </cell>
          <cell r="BB4" t="str">
            <v>Acum_03</v>
          </cell>
          <cell r="BC4" t="str">
            <v>Acum_04</v>
          </cell>
          <cell r="BE4" t="str">
            <v>1Q_01</v>
          </cell>
          <cell r="BF4" t="str">
            <v>1Q_02</v>
          </cell>
          <cell r="BG4" t="str">
            <v>1Q_03</v>
          </cell>
          <cell r="BH4" t="str">
            <v>1Q_04</v>
          </cell>
          <cell r="BI4" t="str">
            <v>2Q_01</v>
          </cell>
          <cell r="BJ4" t="str">
            <v>2Q_02</v>
          </cell>
          <cell r="BK4" t="str">
            <v>2Q_03</v>
          </cell>
          <cell r="BL4" t="str">
            <v>2Q_04</v>
          </cell>
          <cell r="BM4" t="str">
            <v>3Q_01</v>
          </cell>
          <cell r="BN4" t="str">
            <v>3Q_02</v>
          </cell>
          <cell r="BO4" t="str">
            <v>3Q_03</v>
          </cell>
          <cell r="BP4" t="str">
            <v>3Q_04</v>
          </cell>
          <cell r="BQ4" t="str">
            <v>4Q_01</v>
          </cell>
          <cell r="BR4" t="str">
            <v>4Q_02</v>
          </cell>
          <cell r="BS4" t="str">
            <v>4Q_03</v>
          </cell>
          <cell r="BT4" t="str">
            <v>4Q_04</v>
          </cell>
        </row>
        <row r="5">
          <cell r="C5">
            <v>1232018.833820001</v>
          </cell>
          <cell r="D5">
            <v>1174087.77483</v>
          </cell>
          <cell r="E5">
            <v>1094007.6137888851</v>
          </cell>
          <cell r="F5">
            <v>851209.2896413944</v>
          </cell>
          <cell r="G5">
            <v>1041451.8685799979</v>
          </cell>
          <cell r="H5">
            <v>961482.83848000027</v>
          </cell>
          <cell r="I5">
            <v>884645.38304407382</v>
          </cell>
          <cell r="J5">
            <v>721094.54111599573</v>
          </cell>
          <cell r="K5">
            <v>1135497.92111</v>
          </cell>
          <cell r="L5">
            <v>1041863.86253</v>
          </cell>
          <cell r="M5">
            <v>812488.70939936454</v>
          </cell>
          <cell r="N5">
            <v>755312.37401023903</v>
          </cell>
          <cell r="O5">
            <v>1069456.84106</v>
          </cell>
          <cell r="P5">
            <v>1030354.4852299981</v>
          </cell>
          <cell r="Q5">
            <v>814482.21746670955</v>
          </cell>
          <cell r="R5">
            <v>691885.15300305455</v>
          </cell>
          <cell r="S5">
            <v>1006061.8364500019</v>
          </cell>
          <cell r="T5">
            <v>1018206.0866100012</v>
          </cell>
          <cell r="U5">
            <v>848302.70738761243</v>
          </cell>
          <cell r="V5">
            <v>712250.78393704875</v>
          </cell>
          <cell r="W5">
            <v>1023392.2109399991</v>
          </cell>
          <cell r="X5">
            <v>999168.0955500016</v>
          </cell>
          <cell r="Y5">
            <v>750068.77709689143</v>
          </cell>
          <cell r="Z5">
            <v>706497.94731991272</v>
          </cell>
          <cell r="AD5">
            <v>0</v>
          </cell>
          <cell r="AH5">
            <v>0</v>
          </cell>
          <cell r="AL5">
            <v>0</v>
          </cell>
          <cell r="AP5">
            <v>0</v>
          </cell>
          <cell r="AT5">
            <v>0</v>
          </cell>
          <cell r="AX5">
            <v>0</v>
          </cell>
          <cell r="AZ5">
            <v>6507878.5119600007</v>
          </cell>
          <cell r="BA5">
            <v>6225163.1432300014</v>
          </cell>
          <cell r="BB5">
            <v>5203995.4081835365</v>
          </cell>
          <cell r="BC5">
            <v>4438250.0890276451</v>
          </cell>
          <cell r="BE5">
            <v>3408966.6235099989</v>
          </cell>
          <cell r="BF5">
            <v>3177435.4758400004</v>
          </cell>
          <cell r="BG5">
            <v>2791141.7062323233</v>
          </cell>
          <cell r="BH5">
            <v>2327616.204767629</v>
          </cell>
          <cell r="BI5">
            <v>3098910.8884500014</v>
          </cell>
          <cell r="BJ5">
            <v>3047728.6673900005</v>
          </cell>
          <cell r="BK5">
            <v>2412853.7019512132</v>
          </cell>
          <cell r="BL5">
            <v>2110633.884260016</v>
          </cell>
          <cell r="BM5">
            <v>0</v>
          </cell>
          <cell r="BN5">
            <v>0</v>
          </cell>
          <cell r="BO5">
            <v>0</v>
          </cell>
          <cell r="BP5">
            <v>0</v>
          </cell>
          <cell r="BQ5">
            <v>0</v>
          </cell>
          <cell r="BR5">
            <v>0</v>
          </cell>
          <cell r="BS5">
            <v>0</v>
          </cell>
          <cell r="BT5">
            <v>0</v>
          </cell>
        </row>
        <row r="6">
          <cell r="C6">
            <v>1066433.309880001</v>
          </cell>
          <cell r="D6">
            <v>1006897.2886</v>
          </cell>
          <cell r="E6">
            <v>930973.29600672261</v>
          </cell>
          <cell r="F6">
            <v>742673.08277056785</v>
          </cell>
          <cell r="G6">
            <v>872887.49092999799</v>
          </cell>
          <cell r="H6">
            <v>821120.55023000017</v>
          </cell>
          <cell r="I6">
            <v>743115.85823539167</v>
          </cell>
          <cell r="J6">
            <v>608549.4180757727</v>
          </cell>
          <cell r="K6">
            <v>932057.03859000001</v>
          </cell>
          <cell r="L6">
            <v>860592.85531000013</v>
          </cell>
          <cell r="M6">
            <v>669437.36089357641</v>
          </cell>
          <cell r="N6">
            <v>607067.31355386402</v>
          </cell>
          <cell r="O6">
            <v>859173.80939000007</v>
          </cell>
          <cell r="P6">
            <v>853350.78245999804</v>
          </cell>
          <cell r="Q6">
            <v>667165.3691006935</v>
          </cell>
          <cell r="R6">
            <v>561026.53757033404</v>
          </cell>
          <cell r="S6">
            <v>817889.73576000205</v>
          </cell>
          <cell r="T6">
            <v>838621.88209000102</v>
          </cell>
          <cell r="U6">
            <v>670108.31523983367</v>
          </cell>
          <cell r="V6">
            <v>581427.89011986309</v>
          </cell>
          <cell r="W6">
            <v>843065.35740999901</v>
          </cell>
          <cell r="X6">
            <v>835987.79680000199</v>
          </cell>
          <cell r="Y6">
            <v>639887.62733301811</v>
          </cell>
          <cell r="Z6">
            <v>564260.05595021509</v>
          </cell>
          <cell r="AD6">
            <v>0</v>
          </cell>
          <cell r="AH6">
            <v>0</v>
          </cell>
          <cell r="AL6">
            <v>0</v>
          </cell>
          <cell r="AP6">
            <v>0</v>
          </cell>
          <cell r="AT6">
            <v>0</v>
          </cell>
          <cell r="AX6">
            <v>0</v>
          </cell>
          <cell r="AZ6">
            <v>5391506.7419600002</v>
          </cell>
          <cell r="BA6">
            <v>5216571.1554900017</v>
          </cell>
          <cell r="BB6">
            <v>4320687.8268092358</v>
          </cell>
          <cell r="BC6">
            <v>3665004.2980406168</v>
          </cell>
          <cell r="BE6">
            <v>2871377.839399999</v>
          </cell>
          <cell r="BF6">
            <v>2688610.6941400003</v>
          </cell>
          <cell r="BG6">
            <v>2343526.5151356906</v>
          </cell>
          <cell r="BH6">
            <v>1958289.8144002045</v>
          </cell>
          <cell r="BI6">
            <v>2520128.9025600012</v>
          </cell>
          <cell r="BJ6">
            <v>2527960.4613500009</v>
          </cell>
          <cell r="BK6">
            <v>1977161.3116735453</v>
          </cell>
          <cell r="BL6">
            <v>1706714.4836404123</v>
          </cell>
          <cell r="BM6">
            <v>0</v>
          </cell>
          <cell r="BN6">
            <v>0</v>
          </cell>
          <cell r="BO6">
            <v>0</v>
          </cell>
          <cell r="BP6">
            <v>0</v>
          </cell>
          <cell r="BQ6">
            <v>0</v>
          </cell>
          <cell r="BR6">
            <v>0</v>
          </cell>
          <cell r="BS6">
            <v>0</v>
          </cell>
          <cell r="BT6">
            <v>0</v>
          </cell>
        </row>
        <row r="7">
          <cell r="C7">
            <v>1058988.545200001</v>
          </cell>
          <cell r="D7">
            <v>1001669.30929</v>
          </cell>
          <cell r="E7">
            <v>923564.43904661795</v>
          </cell>
          <cell r="F7">
            <v>737847.81621244643</v>
          </cell>
          <cell r="G7">
            <v>866250.58083999797</v>
          </cell>
          <cell r="H7">
            <v>820201.69813000015</v>
          </cell>
          <cell r="I7">
            <v>737835.33457455109</v>
          </cell>
          <cell r="J7">
            <v>604793.35890036356</v>
          </cell>
          <cell r="K7">
            <v>926260.46201000002</v>
          </cell>
          <cell r="L7">
            <v>856119.2109500001</v>
          </cell>
          <cell r="M7">
            <v>664261.37755969889</v>
          </cell>
          <cell r="N7">
            <v>601934.74773963902</v>
          </cell>
          <cell r="O7">
            <v>853256.65887000004</v>
          </cell>
          <cell r="P7">
            <v>847180.981329998</v>
          </cell>
          <cell r="Q7">
            <v>662293.15311233082</v>
          </cell>
          <cell r="R7">
            <v>556261.10442770401</v>
          </cell>
          <cell r="S7">
            <v>810998.96909000201</v>
          </cell>
          <cell r="T7">
            <v>832082.92372000101</v>
          </cell>
          <cell r="U7">
            <v>665304.77959145245</v>
          </cell>
          <cell r="V7">
            <v>576016.59085532301</v>
          </cell>
          <cell r="W7">
            <v>837640.086279999</v>
          </cell>
          <cell r="X7">
            <v>829860.11757000198</v>
          </cell>
          <cell r="Y7">
            <v>634620.97302084381</v>
          </cell>
          <cell r="Z7">
            <v>558824.23136075609</v>
          </cell>
          <cell r="AD7">
            <v>0</v>
          </cell>
          <cell r="AH7">
            <v>0</v>
          </cell>
          <cell r="AL7">
            <v>0</v>
          </cell>
          <cell r="AP7">
            <v>0</v>
          </cell>
          <cell r="AT7">
            <v>0</v>
          </cell>
          <cell r="AX7">
            <v>0</v>
          </cell>
          <cell r="AZ7">
            <v>5353395.30229</v>
          </cell>
          <cell r="BA7">
            <v>5187114.2409900008</v>
          </cell>
          <cell r="BB7">
            <v>4287880.056905495</v>
          </cell>
          <cell r="BC7">
            <v>3635677.8494962323</v>
          </cell>
          <cell r="BE7">
            <v>2851499.588049999</v>
          </cell>
          <cell r="BF7">
            <v>2677990.2183700004</v>
          </cell>
          <cell r="BG7">
            <v>2325661.151180868</v>
          </cell>
          <cell r="BH7">
            <v>1944575.9228524491</v>
          </cell>
          <cell r="BI7">
            <v>2501895.714240001</v>
          </cell>
          <cell r="BJ7">
            <v>2509124.0226200009</v>
          </cell>
          <cell r="BK7">
            <v>1962218.905724627</v>
          </cell>
          <cell r="BL7">
            <v>1691101.926643783</v>
          </cell>
          <cell r="BM7">
            <v>0</v>
          </cell>
          <cell r="BN7">
            <v>0</v>
          </cell>
          <cell r="BO7">
            <v>0</v>
          </cell>
          <cell r="BP7">
            <v>0</v>
          </cell>
          <cell r="BQ7">
            <v>0</v>
          </cell>
          <cell r="BR7">
            <v>0</v>
          </cell>
          <cell r="BS7">
            <v>0</v>
          </cell>
          <cell r="BT7">
            <v>0</v>
          </cell>
        </row>
        <row r="8">
          <cell r="C8">
            <v>7444.7646799999993</v>
          </cell>
          <cell r="D8">
            <v>5227.9793100000006</v>
          </cell>
          <cell r="E8">
            <v>7408.8569601046102</v>
          </cell>
          <cell r="F8">
            <v>4825.2665581214778</v>
          </cell>
          <cell r="G8">
            <v>6636.9100899999994</v>
          </cell>
          <cell r="H8">
            <v>918.85210000000006</v>
          </cell>
          <cell r="I8">
            <v>5280.5236608405803</v>
          </cell>
          <cell r="J8">
            <v>3756.0591754091124</v>
          </cell>
          <cell r="K8">
            <v>5796.5765799999999</v>
          </cell>
          <cell r="L8">
            <v>4473.6443599999993</v>
          </cell>
          <cell r="M8">
            <v>5175.9833338775106</v>
          </cell>
          <cell r="N8">
            <v>5132.5658142250304</v>
          </cell>
          <cell r="O8">
            <v>5917.1505199999992</v>
          </cell>
          <cell r="P8">
            <v>6169.8011299999998</v>
          </cell>
          <cell r="Q8">
            <v>4872.2159883627</v>
          </cell>
          <cell r="R8">
            <v>4765.4331426300096</v>
          </cell>
          <cell r="S8">
            <v>6890.76667</v>
          </cell>
          <cell r="T8">
            <v>6538.9583699999994</v>
          </cell>
          <cell r="U8">
            <v>4803.5356483811702</v>
          </cell>
          <cell r="V8">
            <v>5411.29926454003</v>
          </cell>
          <cell r="W8">
            <v>5425.2711300000101</v>
          </cell>
          <cell r="X8">
            <v>6127.6792300000006</v>
          </cell>
          <cell r="Y8">
            <v>5266.6543121742998</v>
          </cell>
          <cell r="Z8">
            <v>5435.82458945895</v>
          </cell>
          <cell r="AD8">
            <v>0</v>
          </cell>
          <cell r="AH8">
            <v>0</v>
          </cell>
          <cell r="AL8">
            <v>0</v>
          </cell>
          <cell r="AP8">
            <v>0</v>
          </cell>
          <cell r="AT8">
            <v>0</v>
          </cell>
          <cell r="AX8">
            <v>0</v>
          </cell>
          <cell r="AZ8">
            <v>38111.439670000007</v>
          </cell>
          <cell r="BA8">
            <v>29456.914500000003</v>
          </cell>
          <cell r="BB8">
            <v>32807.769903740867</v>
          </cell>
          <cell r="BC8">
            <v>29326.44854438461</v>
          </cell>
          <cell r="BE8">
            <v>19878.251349999999</v>
          </cell>
          <cell r="BF8">
            <v>10620.475770000001</v>
          </cell>
          <cell r="BG8">
            <v>17865.3639548227</v>
          </cell>
          <cell r="BH8">
            <v>13713.89154775562</v>
          </cell>
          <cell r="BI8">
            <v>18233.188320000008</v>
          </cell>
          <cell r="BJ8">
            <v>18836.438730000002</v>
          </cell>
          <cell r="BK8">
            <v>14942.405948918169</v>
          </cell>
          <cell r="BL8">
            <v>15612.556996628988</v>
          </cell>
          <cell r="BM8">
            <v>0</v>
          </cell>
          <cell r="BN8">
            <v>0</v>
          </cell>
          <cell r="BO8">
            <v>0</v>
          </cell>
          <cell r="BP8">
            <v>0</v>
          </cell>
          <cell r="BQ8">
            <v>0</v>
          </cell>
          <cell r="BR8">
            <v>0</v>
          </cell>
          <cell r="BS8">
            <v>0</v>
          </cell>
          <cell r="BT8">
            <v>0</v>
          </cell>
        </row>
        <row r="9">
          <cell r="C9">
            <v>143881.10469000001</v>
          </cell>
          <cell r="D9">
            <v>136964.14228999999</v>
          </cell>
          <cell r="E9">
            <v>118642.356828487</v>
          </cell>
          <cell r="F9">
            <v>92413.887537739007</v>
          </cell>
          <cell r="G9">
            <v>142221.65138</v>
          </cell>
          <cell r="H9">
            <v>128566.33580000002</v>
          </cell>
          <cell r="I9">
            <v>110407.46034026401</v>
          </cell>
          <cell r="J9">
            <v>87973.799960322256</v>
          </cell>
          <cell r="K9">
            <v>174291.09237</v>
          </cell>
          <cell r="L9">
            <v>155178.83846999999</v>
          </cell>
          <cell r="M9">
            <v>121272.48143149</v>
          </cell>
          <cell r="N9">
            <v>95578.944447737507</v>
          </cell>
          <cell r="O9">
            <v>185674.32949</v>
          </cell>
          <cell r="P9">
            <v>165840.10041999997</v>
          </cell>
          <cell r="Q9">
            <v>118459.580739037</v>
          </cell>
          <cell r="R9">
            <v>91470.876578001902</v>
          </cell>
          <cell r="S9">
            <v>157818.69459999999</v>
          </cell>
          <cell r="T9">
            <v>147844.25383999999</v>
          </cell>
          <cell r="U9">
            <v>111090.17316962</v>
          </cell>
          <cell r="V9">
            <v>84704.765588041686</v>
          </cell>
          <cell r="W9">
            <v>143034.39053999999</v>
          </cell>
          <cell r="X9">
            <v>111249.94788999991</v>
          </cell>
          <cell r="Y9">
            <v>104894.963716806</v>
          </cell>
          <cell r="Z9">
            <v>83834.82889304639</v>
          </cell>
          <cell r="AD9">
            <v>0</v>
          </cell>
          <cell r="AH9">
            <v>0</v>
          </cell>
          <cell r="AL9">
            <v>0</v>
          </cell>
          <cell r="AP9">
            <v>0</v>
          </cell>
          <cell r="AT9">
            <v>0</v>
          </cell>
          <cell r="AX9">
            <v>0</v>
          </cell>
          <cell r="AZ9">
            <v>946921.2630700001</v>
          </cell>
          <cell r="BA9">
            <v>845643.61870999995</v>
          </cell>
          <cell r="BB9">
            <v>684767.01622570411</v>
          </cell>
          <cell r="BC9">
            <v>535977.10300488875</v>
          </cell>
          <cell r="BE9">
            <v>460393.84843999997</v>
          </cell>
          <cell r="BF9">
            <v>420709.31655999995</v>
          </cell>
          <cell r="BG9">
            <v>350322.29860024102</v>
          </cell>
          <cell r="BH9">
            <v>275966.63194579876</v>
          </cell>
          <cell r="BI9">
            <v>486527.41462999996</v>
          </cell>
          <cell r="BJ9">
            <v>424934.30214999983</v>
          </cell>
          <cell r="BK9">
            <v>334444.71762546303</v>
          </cell>
          <cell r="BL9">
            <v>260010.47105908996</v>
          </cell>
          <cell r="BM9">
            <v>0</v>
          </cell>
          <cell r="BN9">
            <v>0</v>
          </cell>
          <cell r="BO9">
            <v>0</v>
          </cell>
          <cell r="BP9">
            <v>0</v>
          </cell>
          <cell r="BQ9">
            <v>0</v>
          </cell>
          <cell r="BR9">
            <v>0</v>
          </cell>
          <cell r="BS9">
            <v>0</v>
          </cell>
          <cell r="BT9">
            <v>0</v>
          </cell>
        </row>
        <row r="10">
          <cell r="C10">
            <v>21704.419250000014</v>
          </cell>
          <cell r="D10">
            <v>30226.343939999995</v>
          </cell>
          <cell r="E10">
            <v>44391.960953675516</v>
          </cell>
          <cell r="F10">
            <v>16122.31933308754</v>
          </cell>
          <cell r="G10">
            <v>26342.726270000021</v>
          </cell>
          <cell r="H10">
            <v>11795.952450000057</v>
          </cell>
          <cell r="I10">
            <v>31122.064468418088</v>
          </cell>
          <cell r="J10">
            <v>24571.323079900794</v>
          </cell>
          <cell r="K10">
            <v>29148.790149999993</v>
          </cell>
          <cell r="L10">
            <v>26092.168749999939</v>
          </cell>
          <cell r="M10">
            <v>21778.867074298058</v>
          </cell>
          <cell r="N10">
            <v>52666.116008637422</v>
          </cell>
          <cell r="O10">
            <v>24608.702179999938</v>
          </cell>
          <cell r="P10">
            <v>11163.602350000023</v>
          </cell>
          <cell r="Q10">
            <v>28857.267626978992</v>
          </cell>
          <cell r="R10">
            <v>39387.738854718613</v>
          </cell>
          <cell r="S10">
            <v>30353.406089999902</v>
          </cell>
          <cell r="T10">
            <v>31739.9506800001</v>
          </cell>
          <cell r="U10">
            <v>67104.218978158809</v>
          </cell>
          <cell r="V10">
            <v>46118.128229143935</v>
          </cell>
          <cell r="W10">
            <v>37292.462990000044</v>
          </cell>
          <cell r="X10">
            <v>51930.3508599997</v>
          </cell>
          <cell r="Y10">
            <v>5286.18604706732</v>
          </cell>
          <cell r="Z10">
            <v>58403.062476651321</v>
          </cell>
          <cell r="AD10">
            <v>0</v>
          </cell>
          <cell r="AH10">
            <v>0</v>
          </cell>
          <cell r="AL10">
            <v>0</v>
          </cell>
          <cell r="AP10">
            <v>0</v>
          </cell>
          <cell r="AT10">
            <v>0</v>
          </cell>
          <cell r="AX10">
            <v>0</v>
          </cell>
          <cell r="AZ10">
            <v>169450.50692999989</v>
          </cell>
          <cell r="BA10">
            <v>162948.36902999983</v>
          </cell>
          <cell r="BB10">
            <v>198540.5651485968</v>
          </cell>
          <cell r="BC10">
            <v>237268.68798213964</v>
          </cell>
          <cell r="BE10">
            <v>77194.935670000035</v>
          </cell>
          <cell r="BF10">
            <v>68115.465139999986</v>
          </cell>
          <cell r="BG10">
            <v>97292.892496391694</v>
          </cell>
          <cell r="BH10">
            <v>93359.758421625753</v>
          </cell>
          <cell r="BI10">
            <v>92254.571259999881</v>
          </cell>
          <cell r="BJ10">
            <v>94833.903889999827</v>
          </cell>
          <cell r="BK10">
            <v>101247.67265220513</v>
          </cell>
          <cell r="BL10">
            <v>143908.92956051388</v>
          </cell>
          <cell r="BM10">
            <v>0</v>
          </cell>
          <cell r="BN10">
            <v>0</v>
          </cell>
          <cell r="BO10">
            <v>0</v>
          </cell>
          <cell r="BP10">
            <v>0</v>
          </cell>
          <cell r="BQ10">
            <v>0</v>
          </cell>
          <cell r="BR10">
            <v>0</v>
          </cell>
          <cell r="BS10">
            <v>0</v>
          </cell>
          <cell r="BT10">
            <v>0</v>
          </cell>
        </row>
        <row r="11">
          <cell r="C11">
            <v>1064.23774</v>
          </cell>
          <cell r="D11">
            <v>864.59447</v>
          </cell>
          <cell r="E11">
            <v>1278.9085767439699</v>
          </cell>
          <cell r="F11">
            <v>931.37774488968614</v>
          </cell>
          <cell r="G11">
            <v>1520.00901</v>
          </cell>
          <cell r="H11">
            <v>928.01657999999998</v>
          </cell>
          <cell r="I11">
            <v>1645.15560965179</v>
          </cell>
          <cell r="J11">
            <v>757.13853543182609</v>
          </cell>
          <cell r="K11">
            <v>1338.2962799999998</v>
          </cell>
          <cell r="L11">
            <v>1117.5569800000001</v>
          </cell>
          <cell r="M11">
            <v>1204.8675936833999</v>
          </cell>
          <cell r="N11">
            <v>704.84601117102306</v>
          </cell>
          <cell r="O11">
            <v>1250.3762199999999</v>
          </cell>
          <cell r="P11">
            <v>1034.4322</v>
          </cell>
          <cell r="Q11">
            <v>1283.7182652167899</v>
          </cell>
          <cell r="R11">
            <v>716.57388117074299</v>
          </cell>
          <cell r="S11">
            <v>1382.7379400000002</v>
          </cell>
          <cell r="T11">
            <v>1143.61157</v>
          </cell>
          <cell r="U11">
            <v>1477.67386586314</v>
          </cell>
          <cell r="V11">
            <v>895.55526413433608</v>
          </cell>
          <cell r="W11">
            <v>974.35837000000004</v>
          </cell>
          <cell r="X11">
            <v>2081.96263</v>
          </cell>
          <cell r="Y11">
            <v>1164.2507412628001</v>
          </cell>
          <cell r="Z11">
            <v>762.72053098926403</v>
          </cell>
          <cell r="AD11">
            <v>0</v>
          </cell>
          <cell r="AH11">
            <v>0</v>
          </cell>
          <cell r="AL11">
            <v>0</v>
          </cell>
          <cell r="AP11">
            <v>0</v>
          </cell>
          <cell r="AT11">
            <v>0</v>
          </cell>
          <cell r="AX11">
            <v>0</v>
          </cell>
          <cell r="AZ11">
            <v>7530.0155599999998</v>
          </cell>
          <cell r="BA11">
            <v>7170.17443</v>
          </cell>
          <cell r="BB11">
            <v>8054.5746524218903</v>
          </cell>
          <cell r="BC11">
            <v>4768.2119677868786</v>
          </cell>
          <cell r="BE11">
            <v>3922.5430299999998</v>
          </cell>
          <cell r="BF11">
            <v>2910.1680299999998</v>
          </cell>
          <cell r="BG11">
            <v>4128.9317800791596</v>
          </cell>
          <cell r="BH11">
            <v>2393.3622914925354</v>
          </cell>
          <cell r="BI11">
            <v>3607.47253</v>
          </cell>
          <cell r="BJ11">
            <v>4260.0064000000002</v>
          </cell>
          <cell r="BK11">
            <v>3925.6428723427298</v>
          </cell>
          <cell r="BL11">
            <v>2374.8496762943432</v>
          </cell>
          <cell r="BM11">
            <v>0</v>
          </cell>
          <cell r="BN11">
            <v>0</v>
          </cell>
          <cell r="BO11">
            <v>0</v>
          </cell>
          <cell r="BP11">
            <v>0</v>
          </cell>
          <cell r="BQ11">
            <v>0</v>
          </cell>
          <cell r="BR11">
            <v>0</v>
          </cell>
          <cell r="BS11">
            <v>0</v>
          </cell>
          <cell r="BT11">
            <v>0</v>
          </cell>
        </row>
        <row r="12">
          <cell r="C12">
            <v>727.42862999999966</v>
          </cell>
          <cell r="D12">
            <v>-451.87112999999994</v>
          </cell>
          <cell r="E12">
            <v>70.263822604006194</v>
          </cell>
          <cell r="F12">
            <v>1063.9000508654556</v>
          </cell>
          <cell r="G12">
            <v>1847.36509</v>
          </cell>
          <cell r="H12">
            <v>-681.28745999999887</v>
          </cell>
          <cell r="I12">
            <v>41.515790431966003</v>
          </cell>
          <cell r="J12">
            <v>346.95024482658096</v>
          </cell>
          <cell r="K12">
            <v>1143.5299100000011</v>
          </cell>
          <cell r="L12">
            <v>-280.69281999999981</v>
          </cell>
          <cell r="M12">
            <v>1956.43</v>
          </cell>
          <cell r="N12">
            <v>709.878788699761</v>
          </cell>
          <cell r="O12">
            <v>817.15589</v>
          </cell>
          <cell r="P12">
            <v>732.84341999999992</v>
          </cell>
          <cell r="Q12">
            <v>437.33663999999999</v>
          </cell>
          <cell r="R12">
            <v>2061.60417415758</v>
          </cell>
          <cell r="S12">
            <v>693.76037000000088</v>
          </cell>
          <cell r="T12">
            <v>3555.5137300000001</v>
          </cell>
          <cell r="U12">
            <v>17.792630000000003</v>
          </cell>
          <cell r="V12">
            <v>1925.2150092322099</v>
          </cell>
          <cell r="W12">
            <v>480.07006000000001</v>
          </cell>
          <cell r="X12">
            <v>4272.9189400000005</v>
          </cell>
          <cell r="Y12">
            <v>5257.6421100000007</v>
          </cell>
          <cell r="Z12">
            <v>4700.8327164460898</v>
          </cell>
          <cell r="AD12">
            <v>0</v>
          </cell>
          <cell r="AH12">
            <v>0</v>
          </cell>
          <cell r="AL12">
            <v>0</v>
          </cell>
          <cell r="AP12">
            <v>0</v>
          </cell>
          <cell r="AT12">
            <v>0</v>
          </cell>
          <cell r="AX12">
            <v>0</v>
          </cell>
          <cell r="AZ12">
            <v>5709.3099500000017</v>
          </cell>
          <cell r="BA12">
            <v>7147.4246800000019</v>
          </cell>
          <cell r="BB12">
            <v>7780.9809930359734</v>
          </cell>
          <cell r="BC12">
            <v>10808.380984227677</v>
          </cell>
          <cell r="BE12">
            <v>3718.3236300000008</v>
          </cell>
          <cell r="BF12">
            <v>-1413.8514099999986</v>
          </cell>
          <cell r="BG12">
            <v>2068.2096130359723</v>
          </cell>
          <cell r="BH12">
            <v>2120.7290843917976</v>
          </cell>
          <cell r="BI12">
            <v>1990.9863200000009</v>
          </cell>
          <cell r="BJ12">
            <v>8561.2760899999994</v>
          </cell>
          <cell r="BK12">
            <v>5712.771380000001</v>
          </cell>
          <cell r="BL12">
            <v>8687.6518998358806</v>
          </cell>
          <cell r="BM12">
            <v>0</v>
          </cell>
          <cell r="BN12">
            <v>0</v>
          </cell>
          <cell r="BO12">
            <v>0</v>
          </cell>
          <cell r="BP12">
            <v>0</v>
          </cell>
          <cell r="BQ12">
            <v>0</v>
          </cell>
          <cell r="BR12">
            <v>0</v>
          </cell>
          <cell r="BS12">
            <v>0</v>
          </cell>
          <cell r="BT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D13">
            <v>0</v>
          </cell>
          <cell r="AH13">
            <v>0</v>
          </cell>
          <cell r="AL13">
            <v>0</v>
          </cell>
          <cell r="AP13">
            <v>0</v>
          </cell>
          <cell r="AT13">
            <v>0</v>
          </cell>
          <cell r="AX13">
            <v>0</v>
          </cell>
          <cell r="AZ13">
            <v>0</v>
          </cell>
          <cell r="BA13">
            <v>0</v>
          </cell>
          <cell r="BB13">
            <v>0</v>
          </cell>
          <cell r="BC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row>
        <row r="14">
          <cell r="C14">
            <v>547.18267000000003</v>
          </cell>
          <cell r="D14">
            <v>1479.8332300000002</v>
          </cell>
          <cell r="E14">
            <v>1125.83335005822</v>
          </cell>
          <cell r="F14">
            <v>2303.887716060231</v>
          </cell>
          <cell r="G14">
            <v>535.45623000000001</v>
          </cell>
          <cell r="H14">
            <v>915.61344999999949</v>
          </cell>
          <cell r="I14">
            <v>1473.21747492278</v>
          </cell>
          <cell r="J14">
            <v>1457.4985297044045</v>
          </cell>
          <cell r="K14">
            <v>716.22400000000005</v>
          </cell>
          <cell r="L14">
            <v>1395.3109199999994</v>
          </cell>
          <cell r="M14">
            <v>1782.5590633188199</v>
          </cell>
          <cell r="N14">
            <v>1648.4215146756001</v>
          </cell>
          <cell r="O14">
            <v>1649.0844999999999</v>
          </cell>
          <cell r="P14">
            <v>1747.5264200000001</v>
          </cell>
          <cell r="Q14">
            <v>1686.9389814523199</v>
          </cell>
          <cell r="R14">
            <v>1431.0987909241901</v>
          </cell>
          <cell r="S14">
            <v>504.07391000000013</v>
          </cell>
          <cell r="T14">
            <v>1234.90086</v>
          </cell>
          <cell r="U14">
            <v>1544.9898611779001</v>
          </cell>
          <cell r="V14">
            <v>1375.09948934874</v>
          </cell>
          <cell r="W14">
            <v>1146.42075</v>
          </cell>
          <cell r="X14">
            <v>1280.758939999999</v>
          </cell>
          <cell r="Y14">
            <v>1522.69474114388</v>
          </cell>
          <cell r="Z14">
            <v>1280.7129409767001</v>
          </cell>
          <cell r="AD14">
            <v>0</v>
          </cell>
          <cell r="AH14">
            <v>0</v>
          </cell>
          <cell r="AL14">
            <v>0</v>
          </cell>
          <cell r="AP14">
            <v>0</v>
          </cell>
          <cell r="AT14">
            <v>0</v>
          </cell>
          <cell r="AX14">
            <v>0</v>
          </cell>
          <cell r="AZ14">
            <v>5098.4420600000003</v>
          </cell>
          <cell r="BA14">
            <v>8053.9438199999977</v>
          </cell>
          <cell r="BB14">
            <v>9136.23347207392</v>
          </cell>
          <cell r="BC14">
            <v>9496.7189816898663</v>
          </cell>
          <cell r="BE14">
            <v>1798.8629000000001</v>
          </cell>
          <cell r="BF14">
            <v>3790.757599999999</v>
          </cell>
          <cell r="BG14">
            <v>4381.6098882998194</v>
          </cell>
          <cell r="BH14">
            <v>5409.8077604402351</v>
          </cell>
          <cell r="BI14">
            <v>3299.5791600000002</v>
          </cell>
          <cell r="BJ14">
            <v>4263.1862199999987</v>
          </cell>
          <cell r="BK14">
            <v>4754.6235837741006</v>
          </cell>
          <cell r="BL14">
            <v>4086.9112212496302</v>
          </cell>
          <cell r="BM14">
            <v>0</v>
          </cell>
          <cell r="BN14">
            <v>0</v>
          </cell>
          <cell r="BO14">
            <v>0</v>
          </cell>
          <cell r="BP14">
            <v>0</v>
          </cell>
          <cell r="BQ14">
            <v>0</v>
          </cell>
          <cell r="BR14">
            <v>0</v>
          </cell>
          <cell r="BS14">
            <v>0</v>
          </cell>
          <cell r="BT14">
            <v>0</v>
          </cell>
        </row>
        <row r="15">
          <cell r="C15">
            <v>2690.0458200000003</v>
          </cell>
          <cell r="D15">
            <v>3378.3287399999986</v>
          </cell>
          <cell r="E15">
            <v>3225.1187</v>
          </cell>
          <cell r="F15">
            <v>4390.1970000000101</v>
          </cell>
          <cell r="G15">
            <v>3349.0353300000002</v>
          </cell>
          <cell r="H15">
            <v>2951.5955399999989</v>
          </cell>
          <cell r="I15">
            <v>3175.3291300000001</v>
          </cell>
          <cell r="J15">
            <v>3629.6409999999855</v>
          </cell>
          <cell r="K15">
            <v>2758.7388200000005</v>
          </cell>
          <cell r="L15">
            <v>3582.6283300000018</v>
          </cell>
          <cell r="M15">
            <v>2947.52288</v>
          </cell>
          <cell r="N15">
            <v>7388.1263553907102</v>
          </cell>
          <cell r="O15">
            <v>3644.2500899999991</v>
          </cell>
          <cell r="P15">
            <v>2109.1724399999976</v>
          </cell>
          <cell r="Q15">
            <v>2911.4918499999999</v>
          </cell>
          <cell r="R15">
            <v>4333.8499999999894</v>
          </cell>
          <cell r="S15">
            <v>3500.3703500000006</v>
          </cell>
          <cell r="T15">
            <v>2788.7170000000001</v>
          </cell>
          <cell r="U15">
            <v>5227.7079999999996</v>
          </cell>
          <cell r="V15">
            <v>8083.6822792133698</v>
          </cell>
          <cell r="W15">
            <v>3353.4402299999997</v>
          </cell>
          <cell r="X15">
            <v>2953.3963399999993</v>
          </cell>
          <cell r="Y15">
            <v>3810.8040000000001</v>
          </cell>
          <cell r="Z15">
            <v>4651.2259312105998</v>
          </cell>
          <cell r="AD15">
            <v>0</v>
          </cell>
          <cell r="AH15">
            <v>0</v>
          </cell>
          <cell r="AL15">
            <v>0</v>
          </cell>
          <cell r="AP15">
            <v>0</v>
          </cell>
          <cell r="AT15">
            <v>0</v>
          </cell>
          <cell r="AX15">
            <v>0</v>
          </cell>
          <cell r="AZ15">
            <v>19295.880639999999</v>
          </cell>
          <cell r="BA15">
            <v>17763.838389999997</v>
          </cell>
          <cell r="BB15">
            <v>21297.974559999999</v>
          </cell>
          <cell r="BC15">
            <v>32476.722565814667</v>
          </cell>
          <cell r="BE15">
            <v>8797.8199700000005</v>
          </cell>
          <cell r="BF15">
            <v>9912.5526099999988</v>
          </cell>
          <cell r="BG15">
            <v>9347.9707099999996</v>
          </cell>
          <cell r="BH15">
            <v>15407.964355390706</v>
          </cell>
          <cell r="BI15">
            <v>10498.060669999999</v>
          </cell>
          <cell r="BJ15">
            <v>7851.2857799999965</v>
          </cell>
          <cell r="BK15">
            <v>11950.003849999999</v>
          </cell>
          <cell r="BL15">
            <v>17068.758210423959</v>
          </cell>
          <cell r="BM15">
            <v>0</v>
          </cell>
          <cell r="BN15">
            <v>0</v>
          </cell>
          <cell r="BO15">
            <v>0</v>
          </cell>
          <cell r="BP15">
            <v>0</v>
          </cell>
          <cell r="BQ15">
            <v>0</v>
          </cell>
          <cell r="BR15">
            <v>0</v>
          </cell>
          <cell r="BS15">
            <v>0</v>
          </cell>
          <cell r="BT15">
            <v>0</v>
          </cell>
        </row>
        <row r="16">
          <cell r="C16">
            <v>0</v>
          </cell>
          <cell r="D16">
            <v>0</v>
          </cell>
          <cell r="E16">
            <v>27708.8881587057</v>
          </cell>
          <cell r="F16">
            <v>12242.945064088533</v>
          </cell>
          <cell r="G16">
            <v>0</v>
          </cell>
          <cell r="H16">
            <v>0</v>
          </cell>
          <cell r="I16">
            <v>13258.096596055901</v>
          </cell>
          <cell r="J16">
            <v>8894.9848091447184</v>
          </cell>
          <cell r="K16">
            <v>0</v>
          </cell>
          <cell r="L16">
            <v>0</v>
          </cell>
          <cell r="M16">
            <v>5701.6217611970396</v>
          </cell>
          <cell r="N16">
            <v>12913.5054309919</v>
          </cell>
          <cell r="O16">
            <v>0</v>
          </cell>
          <cell r="P16">
            <v>0</v>
          </cell>
          <cell r="Q16">
            <v>9152.77084639233</v>
          </cell>
          <cell r="R16">
            <v>17096.389986847098</v>
          </cell>
          <cell r="S16">
            <v>0</v>
          </cell>
          <cell r="T16">
            <v>0</v>
          </cell>
          <cell r="U16">
            <v>15100.225056768799</v>
          </cell>
          <cell r="V16">
            <v>14574.231914746801</v>
          </cell>
          <cell r="W16">
            <v>0</v>
          </cell>
          <cell r="X16">
            <v>0</v>
          </cell>
          <cell r="Y16">
            <v>13114.420657662398</v>
          </cell>
          <cell r="Z16">
            <v>20023.6256938529</v>
          </cell>
          <cell r="AD16">
            <v>0</v>
          </cell>
          <cell r="AH16">
            <v>0</v>
          </cell>
          <cell r="AL16">
            <v>0</v>
          </cell>
          <cell r="AP16">
            <v>0</v>
          </cell>
          <cell r="AT16">
            <v>0</v>
          </cell>
          <cell r="AX16">
            <v>0</v>
          </cell>
          <cell r="AZ16">
            <v>0</v>
          </cell>
          <cell r="BA16">
            <v>0</v>
          </cell>
          <cell r="BB16">
            <v>84036.023076782178</v>
          </cell>
          <cell r="BC16">
            <v>85745.682899671956</v>
          </cell>
          <cell r="BE16">
            <v>0</v>
          </cell>
          <cell r="BF16">
            <v>0</v>
          </cell>
          <cell r="BG16">
            <v>46668.606515958643</v>
          </cell>
          <cell r="BH16">
            <v>34051.435304225153</v>
          </cell>
          <cell r="BI16">
            <v>0</v>
          </cell>
          <cell r="BJ16">
            <v>0</v>
          </cell>
          <cell r="BK16">
            <v>37367.416560823527</v>
          </cell>
          <cell r="BL16">
            <v>51694.247595446795</v>
          </cell>
          <cell r="BM16">
            <v>0</v>
          </cell>
          <cell r="BN16">
            <v>0</v>
          </cell>
          <cell r="BO16">
            <v>0</v>
          </cell>
          <cell r="BP16">
            <v>0</v>
          </cell>
          <cell r="BQ16">
            <v>0</v>
          </cell>
          <cell r="BR16">
            <v>0</v>
          </cell>
          <cell r="BS16">
            <v>0</v>
          </cell>
          <cell r="BT16">
            <v>0</v>
          </cell>
        </row>
        <row r="17">
          <cell r="C17">
            <v>1833.3441399999999</v>
          </cell>
          <cell r="D17">
            <v>1579.97981</v>
          </cell>
          <cell r="E17">
            <v>1555.5771515782401</v>
          </cell>
          <cell r="F17">
            <v>1509.4972593654973</v>
          </cell>
          <cell r="G17">
            <v>1541.0483100000001</v>
          </cell>
          <cell r="H17">
            <v>1680.7757900000001</v>
          </cell>
          <cell r="I17">
            <v>1882.29665225908</v>
          </cell>
          <cell r="J17">
            <v>1686.4051400623225</v>
          </cell>
          <cell r="K17">
            <v>1810.69075</v>
          </cell>
          <cell r="L17">
            <v>1851.9888900000003</v>
          </cell>
          <cell r="M17">
            <v>1979.2920750818</v>
          </cell>
          <cell r="N17">
            <v>2019.7623540678799</v>
          </cell>
          <cell r="O17">
            <v>1991.8260700000001</v>
          </cell>
          <cell r="P17">
            <v>1869.2435399999999</v>
          </cell>
          <cell r="Q17">
            <v>1872.26169382582</v>
          </cell>
          <cell r="R17">
            <v>1859.59548912011</v>
          </cell>
          <cell r="S17">
            <v>1900.9258</v>
          </cell>
          <cell r="T17">
            <v>1757.2362000000003</v>
          </cell>
          <cell r="U17">
            <v>1883.7709921334699</v>
          </cell>
          <cell r="V17">
            <v>1785.48837802498</v>
          </cell>
          <cell r="W17">
            <v>1602.8681000000001</v>
          </cell>
          <cell r="X17">
            <v>1721.0977100000002</v>
          </cell>
          <cell r="Y17">
            <v>2066.1517042117302</v>
          </cell>
          <cell r="Z17">
            <v>1753.86145274768</v>
          </cell>
          <cell r="AD17">
            <v>0</v>
          </cell>
          <cell r="AH17">
            <v>0</v>
          </cell>
          <cell r="AL17">
            <v>0</v>
          </cell>
          <cell r="AP17">
            <v>0</v>
          </cell>
          <cell r="AT17">
            <v>0</v>
          </cell>
          <cell r="AX17">
            <v>0</v>
          </cell>
          <cell r="AZ17">
            <v>10680.703170000001</v>
          </cell>
          <cell r="BA17">
            <v>10460.32194</v>
          </cell>
          <cell r="BB17">
            <v>11239.350269090141</v>
          </cell>
          <cell r="BC17">
            <v>10614.610073388469</v>
          </cell>
          <cell r="BE17">
            <v>5185.0832</v>
          </cell>
          <cell r="BF17">
            <v>5112.744490000001</v>
          </cell>
          <cell r="BG17">
            <v>5417.1658789191206</v>
          </cell>
          <cell r="BH17">
            <v>5215.6647534956992</v>
          </cell>
          <cell r="BI17">
            <v>5495.6199699999997</v>
          </cell>
          <cell r="BJ17">
            <v>5347.5774500000007</v>
          </cell>
          <cell r="BK17">
            <v>5822.1843901710199</v>
          </cell>
          <cell r="BL17">
            <v>5398.9453198927704</v>
          </cell>
          <cell r="BM17">
            <v>0</v>
          </cell>
          <cell r="BN17">
            <v>0</v>
          </cell>
          <cell r="BO17">
            <v>0</v>
          </cell>
          <cell r="BP17">
            <v>0</v>
          </cell>
          <cell r="BQ17">
            <v>0</v>
          </cell>
          <cell r="BR17">
            <v>0</v>
          </cell>
          <cell r="BS17">
            <v>0</v>
          </cell>
          <cell r="BT17">
            <v>0</v>
          </cell>
        </row>
        <row r="18">
          <cell r="C18">
            <v>12223.24409</v>
          </cell>
          <cell r="D18">
            <v>8486.9383900000012</v>
          </cell>
          <cell r="E18">
            <v>8513.9725584252901</v>
          </cell>
          <cell r="F18">
            <v>10262.860435677218</v>
          </cell>
          <cell r="G18">
            <v>7834.8972900000008</v>
          </cell>
          <cell r="H18">
            <v>7265.9281999999994</v>
          </cell>
          <cell r="I18">
            <v>7119.2445050755196</v>
          </cell>
          <cell r="J18">
            <v>6465.1262059483224</v>
          </cell>
          <cell r="K18">
            <v>7909.9806699999999</v>
          </cell>
          <cell r="L18">
            <v>9255.4661499999984</v>
          </cell>
          <cell r="M18">
            <v>6265.7644665099297</v>
          </cell>
          <cell r="N18">
            <v>7233.6062658438495</v>
          </cell>
          <cell r="O18">
            <v>9180.3184700000002</v>
          </cell>
          <cell r="P18">
            <v>8217.0589499999987</v>
          </cell>
          <cell r="Q18">
            <v>9121.4866234027795</v>
          </cell>
          <cell r="R18">
            <v>7607.1836360716106</v>
          </cell>
          <cell r="S18">
            <v>8025.3167100000001</v>
          </cell>
          <cell r="T18">
            <v>8036.8018499999998</v>
          </cell>
          <cell r="U18">
            <v>9892.5145994170107</v>
          </cell>
          <cell r="V18">
            <v>9994.1585861535204</v>
          </cell>
          <cell r="W18">
            <v>8317.9261200000001</v>
          </cell>
          <cell r="X18">
            <v>9862.0735800000002</v>
          </cell>
          <cell r="Y18">
            <v>16846.796890254584</v>
          </cell>
          <cell r="Z18">
            <v>7320.2423098480895</v>
          </cell>
          <cell r="AD18">
            <v>0</v>
          </cell>
          <cell r="AH18">
            <v>0</v>
          </cell>
          <cell r="AL18">
            <v>0</v>
          </cell>
          <cell r="AP18">
            <v>0</v>
          </cell>
          <cell r="AT18">
            <v>0</v>
          </cell>
          <cell r="AX18">
            <v>0</v>
          </cell>
          <cell r="AZ18">
            <v>53491.683350000007</v>
          </cell>
          <cell r="BA18">
            <v>51124.26711999999</v>
          </cell>
          <cell r="BB18">
            <v>57759.779643085116</v>
          </cell>
          <cell r="BC18">
            <v>48883.177439542611</v>
          </cell>
          <cell r="BE18">
            <v>27968.122050000002</v>
          </cell>
          <cell r="BF18">
            <v>25008.332739999998</v>
          </cell>
          <cell r="BG18">
            <v>21898.98153001074</v>
          </cell>
          <cell r="BH18">
            <v>23961.592907469389</v>
          </cell>
          <cell r="BI18">
            <v>25523.561300000001</v>
          </cell>
          <cell r="BJ18">
            <v>26115.934379999999</v>
          </cell>
          <cell r="BK18">
            <v>35860.798113074372</v>
          </cell>
          <cell r="BL18">
            <v>24921.584532073222</v>
          </cell>
          <cell r="BM18">
            <v>0</v>
          </cell>
          <cell r="BN18">
            <v>0</v>
          </cell>
          <cell r="BO18">
            <v>0</v>
          </cell>
          <cell r="BP18">
            <v>0</v>
          </cell>
          <cell r="BQ18">
            <v>0</v>
          </cell>
          <cell r="BR18">
            <v>0</v>
          </cell>
          <cell r="BS18">
            <v>0</v>
          </cell>
          <cell r="BT18">
            <v>0</v>
          </cell>
        </row>
        <row r="19">
          <cell r="C19">
            <v>2618.9361600000102</v>
          </cell>
          <cell r="D19">
            <v>14888.540429999995</v>
          </cell>
          <cell r="E19">
            <v>913.39863556009709</v>
          </cell>
          <cell r="F19">
            <v>-16582.345937859089</v>
          </cell>
          <cell r="G19">
            <v>9714.9150100000206</v>
          </cell>
          <cell r="H19">
            <v>-1264.6896499999407</v>
          </cell>
          <cell r="I19">
            <v>2527.2087100210501</v>
          </cell>
          <cell r="J19">
            <v>1333.5786147826334</v>
          </cell>
          <cell r="K19">
            <v>13470.32972</v>
          </cell>
          <cell r="L19">
            <v>9170.9102999999395</v>
          </cell>
          <cell r="M19">
            <v>-59.190765492930076</v>
          </cell>
          <cell r="N19">
            <v>20047.969287796699</v>
          </cell>
          <cell r="O19">
            <v>6075.6909399999386</v>
          </cell>
          <cell r="P19">
            <v>-4546.6746199999734</v>
          </cell>
          <cell r="Q19">
            <v>2391.2627266889499</v>
          </cell>
          <cell r="R19">
            <v>4281.4428964272893</v>
          </cell>
          <cell r="S19">
            <v>14346.221009999901</v>
          </cell>
          <cell r="T19">
            <v>13223.169470000099</v>
          </cell>
          <cell r="U19">
            <v>31959.543972798499</v>
          </cell>
          <cell r="V19">
            <v>7484.6973082899794</v>
          </cell>
          <cell r="W19">
            <v>21418.379359999999</v>
          </cell>
          <cell r="X19">
            <v>29757.142719999702</v>
          </cell>
          <cell r="Y19">
            <v>-38496.574797468078</v>
          </cell>
          <cell r="Z19">
            <v>17909.840900579999</v>
          </cell>
          <cell r="AD19">
            <v>0</v>
          </cell>
          <cell r="AH19">
            <v>0</v>
          </cell>
          <cell r="AL19">
            <v>0</v>
          </cell>
          <cell r="AP19">
            <v>0</v>
          </cell>
          <cell r="AT19">
            <v>0</v>
          </cell>
          <cell r="AX19">
            <v>0</v>
          </cell>
          <cell r="AZ19">
            <v>67644.472199999873</v>
          </cell>
          <cell r="BA19">
            <v>61228.398649999828</v>
          </cell>
          <cell r="BB19">
            <v>-764.35151789241354</v>
          </cell>
          <cell r="BC19">
            <v>34475.183070017505</v>
          </cell>
          <cell r="BE19">
            <v>25804.180890000032</v>
          </cell>
          <cell r="BF19">
            <v>22794.761079999997</v>
          </cell>
          <cell r="BG19">
            <v>3381.4165800882174</v>
          </cell>
          <cell r="BH19">
            <v>4799.2019647202433</v>
          </cell>
          <cell r="BI19">
            <v>41840.29130999984</v>
          </cell>
          <cell r="BJ19">
            <v>38433.637569999832</v>
          </cell>
          <cell r="BK19">
            <v>-4145.7680979806319</v>
          </cell>
          <cell r="BL19">
            <v>29675.981105297265</v>
          </cell>
          <cell r="BM19">
            <v>0</v>
          </cell>
          <cell r="BN19">
            <v>0</v>
          </cell>
          <cell r="BO19">
            <v>0</v>
          </cell>
          <cell r="BP19">
            <v>0</v>
          </cell>
          <cell r="BQ19">
            <v>0</v>
          </cell>
          <cell r="BR19">
            <v>0</v>
          </cell>
          <cell r="BS19">
            <v>0</v>
          </cell>
          <cell r="BT19">
            <v>0</v>
          </cell>
        </row>
        <row r="20">
          <cell r="AZ20">
            <v>0</v>
          </cell>
          <cell r="BA20">
            <v>0</v>
          </cell>
          <cell r="BB20">
            <v>0</v>
          </cell>
          <cell r="BC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row>
        <row r="22">
          <cell r="C22">
            <v>-217148.39292000007</v>
          </cell>
          <cell r="D22">
            <v>-193366.5588451454</v>
          </cell>
          <cell r="E22">
            <v>-197287.23437169043</v>
          </cell>
          <cell r="F22">
            <v>-155736.29017120597</v>
          </cell>
          <cell r="G22">
            <v>-204290.64880999984</v>
          </cell>
          <cell r="H22">
            <v>-197526.85815189473</v>
          </cell>
          <cell r="I22">
            <v>-187790.46299163575</v>
          </cell>
          <cell r="J22">
            <v>-143552.98893374199</v>
          </cell>
          <cell r="K22">
            <v>-195931.45406000008</v>
          </cell>
          <cell r="L22">
            <v>-208873.88119212262</v>
          </cell>
          <cell r="M22">
            <v>-190611.47149856974</v>
          </cell>
          <cell r="N22">
            <v>-189426.06329898749</v>
          </cell>
          <cell r="O22">
            <v>-217457.03648076096</v>
          </cell>
          <cell r="P22">
            <v>-206400.65969748516</v>
          </cell>
          <cell r="Q22">
            <v>-183616.74965824626</v>
          </cell>
          <cell r="R22">
            <v>-167487.33612472995</v>
          </cell>
          <cell r="S22">
            <v>-206377.09924871795</v>
          </cell>
          <cell r="T22">
            <v>-212978.25132433997</v>
          </cell>
          <cell r="U22">
            <v>-178663.04698728115</v>
          </cell>
          <cell r="V22">
            <v>-164040.30178927191</v>
          </cell>
          <cell r="W22">
            <v>-216139.29279588314</v>
          </cell>
          <cell r="X22">
            <v>-197186.43670500309</v>
          </cell>
          <cell r="Y22">
            <v>-165880.2409765787</v>
          </cell>
          <cell r="Z22">
            <v>-114879.79894454597</v>
          </cell>
          <cell r="AD22">
            <v>0</v>
          </cell>
          <cell r="AH22">
            <v>0</v>
          </cell>
          <cell r="AL22">
            <v>0</v>
          </cell>
          <cell r="AP22">
            <v>0</v>
          </cell>
          <cell r="AT22">
            <v>0</v>
          </cell>
          <cell r="AX22">
            <v>0</v>
          </cell>
          <cell r="AZ22">
            <v>-1257343.924315362</v>
          </cell>
          <cell r="BA22">
            <v>-1216332.6459159909</v>
          </cell>
          <cell r="BB22">
            <v>-1103849.2064840021</v>
          </cell>
          <cell r="BC22">
            <v>-935122.77926248324</v>
          </cell>
          <cell r="BE22">
            <v>-617370.49579000007</v>
          </cell>
          <cell r="BF22">
            <v>-599767.29818916274</v>
          </cell>
          <cell r="BG22">
            <v>-575689.16886189592</v>
          </cell>
          <cell r="BH22">
            <v>-488715.34240393538</v>
          </cell>
          <cell r="BI22">
            <v>-639973.42852536205</v>
          </cell>
          <cell r="BJ22">
            <v>-616565.34772682819</v>
          </cell>
          <cell r="BK22">
            <v>-528160.03762210615</v>
          </cell>
          <cell r="BL22">
            <v>-446407.43685854779</v>
          </cell>
          <cell r="BM22">
            <v>0</v>
          </cell>
          <cell r="BN22">
            <v>0</v>
          </cell>
          <cell r="BO22">
            <v>0</v>
          </cell>
          <cell r="BP22">
            <v>0</v>
          </cell>
          <cell r="BQ22">
            <v>0</v>
          </cell>
          <cell r="BR22">
            <v>0</v>
          </cell>
          <cell r="BS22">
            <v>0</v>
          </cell>
          <cell r="BT22">
            <v>0</v>
          </cell>
        </row>
        <row r="23">
          <cell r="C23">
            <v>-68585.966089607609</v>
          </cell>
          <cell r="D23">
            <v>-53946.644993732996</v>
          </cell>
          <cell r="E23">
            <v>-51928.382505906906</v>
          </cell>
          <cell r="F23">
            <v>-45230.840414491089</v>
          </cell>
          <cell r="G23">
            <v>-57921.390220003137</v>
          </cell>
          <cell r="H23">
            <v>-56363.688766121239</v>
          </cell>
          <cell r="I23">
            <v>-54715.750664213403</v>
          </cell>
          <cell r="J23">
            <v>-48519.956687926766</v>
          </cell>
          <cell r="K23">
            <v>-67590.684980004808</v>
          </cell>
          <cell r="L23">
            <v>-59639.159857723585</v>
          </cell>
          <cell r="M23">
            <v>-47149.942940864901</v>
          </cell>
          <cell r="N23">
            <v>-45580.683493230703</v>
          </cell>
          <cell r="O23">
            <v>-64252.60313126837</v>
          </cell>
          <cell r="P23">
            <v>-61688.172976640541</v>
          </cell>
          <cell r="Q23">
            <v>-49549.272101421899</v>
          </cell>
          <cell r="R23">
            <v>-50505.5860227995</v>
          </cell>
          <cell r="S23">
            <v>-61466.13317930785</v>
          </cell>
          <cell r="T23">
            <v>-60324.382519473467</v>
          </cell>
          <cell r="U23">
            <v>-47752.311416951903</v>
          </cell>
          <cell r="V23">
            <v>-48297.757783042805</v>
          </cell>
          <cell r="W23">
            <v>-62178.43787581451</v>
          </cell>
          <cell r="X23">
            <v>-55478.28058171727</v>
          </cell>
          <cell r="Y23">
            <v>-48512.455872152095</v>
          </cell>
          <cell r="Z23">
            <v>-48250.246694432899</v>
          </cell>
          <cell r="AD23">
            <v>0</v>
          </cell>
          <cell r="AH23">
            <v>0</v>
          </cell>
          <cell r="AL23">
            <v>0</v>
          </cell>
          <cell r="AP23">
            <v>0</v>
          </cell>
          <cell r="AT23">
            <v>0</v>
          </cell>
          <cell r="AX23">
            <v>0</v>
          </cell>
          <cell r="AZ23">
            <v>-381995.21547600627</v>
          </cell>
          <cell r="BA23">
            <v>-347440.32969540911</v>
          </cell>
          <cell r="BB23">
            <v>-299608.11550151109</v>
          </cell>
          <cell r="BC23">
            <v>-286385.07109592378</v>
          </cell>
          <cell r="BE23">
            <v>-194098.04128961556</v>
          </cell>
          <cell r="BF23">
            <v>-169949.49361757783</v>
          </cell>
          <cell r="BG23">
            <v>-153794.07611098519</v>
          </cell>
          <cell r="BH23">
            <v>-139331.48059564855</v>
          </cell>
          <cell r="BI23">
            <v>-187897.17418639074</v>
          </cell>
          <cell r="BJ23">
            <v>-177490.83607783128</v>
          </cell>
          <cell r="BK23">
            <v>-145814.0393905259</v>
          </cell>
          <cell r="BL23">
            <v>-147053.5905002752</v>
          </cell>
          <cell r="BM23">
            <v>0</v>
          </cell>
          <cell r="BN23">
            <v>0</v>
          </cell>
          <cell r="BO23">
            <v>0</v>
          </cell>
          <cell r="BP23">
            <v>0</v>
          </cell>
          <cell r="BQ23">
            <v>0</v>
          </cell>
          <cell r="BR23">
            <v>0</v>
          </cell>
          <cell r="BS23">
            <v>0</v>
          </cell>
          <cell r="BT23">
            <v>0</v>
          </cell>
        </row>
        <row r="24">
          <cell r="C24">
            <v>-24283.722399999999</v>
          </cell>
          <cell r="D24">
            <v>-17800.90698</v>
          </cell>
          <cell r="E24">
            <v>-17575.922705972102</v>
          </cell>
          <cell r="F24">
            <v>-11877.493863256741</v>
          </cell>
          <cell r="G24">
            <v>-24764.433730000001</v>
          </cell>
          <cell r="H24">
            <v>-18489.07346</v>
          </cell>
          <cell r="I24">
            <v>-17995.321920148737</v>
          </cell>
          <cell r="J24">
            <v>-13264.066616616699</v>
          </cell>
          <cell r="K24">
            <v>-21218.027529999999</v>
          </cell>
          <cell r="L24">
            <v>-16020.5137</v>
          </cell>
          <cell r="M24">
            <v>-13738.717900477819</v>
          </cell>
          <cell r="N24">
            <v>-12645.039138181921</v>
          </cell>
          <cell r="O24">
            <v>-22561.828920000004</v>
          </cell>
          <cell r="P24">
            <v>-18159.642879999989</v>
          </cell>
          <cell r="Q24">
            <v>-15923.901545135301</v>
          </cell>
          <cell r="R24">
            <v>-13491.30205167402</v>
          </cell>
          <cell r="S24">
            <v>-19720.921019999987</v>
          </cell>
          <cell r="T24">
            <v>-17641.140749999988</v>
          </cell>
          <cell r="U24">
            <v>-14252.133512012349</v>
          </cell>
          <cell r="V24">
            <v>-12893.171489214999</v>
          </cell>
          <cell r="W24">
            <v>-19390.940950000011</v>
          </cell>
          <cell r="X24">
            <v>-17981.399920000003</v>
          </cell>
          <cell r="Y24">
            <v>-14832.690852948799</v>
          </cell>
          <cell r="Z24">
            <v>-14693.71140311658</v>
          </cell>
          <cell r="AD24">
            <v>0</v>
          </cell>
          <cell r="AH24">
            <v>0</v>
          </cell>
          <cell r="AL24">
            <v>0</v>
          </cell>
          <cell r="AP24">
            <v>0</v>
          </cell>
          <cell r="AT24">
            <v>0</v>
          </cell>
          <cell r="AX24">
            <v>0</v>
          </cell>
          <cell r="AZ24">
            <v>-131939.87455000001</v>
          </cell>
          <cell r="BA24">
            <v>-106092.67768999998</v>
          </cell>
          <cell r="BB24">
            <v>-94318.688436695113</v>
          </cell>
          <cell r="BC24">
            <v>-78864.784562060959</v>
          </cell>
          <cell r="BE24">
            <v>-70266.18366000001</v>
          </cell>
          <cell r="BF24">
            <v>-52310.494139999995</v>
          </cell>
          <cell r="BG24">
            <v>-49309.962526598654</v>
          </cell>
          <cell r="BH24">
            <v>-37786.599618055363</v>
          </cell>
          <cell r="BI24">
            <v>-61673.690890000005</v>
          </cell>
          <cell r="BJ24">
            <v>-53782.18354999998</v>
          </cell>
          <cell r="BK24">
            <v>-45008.725910096451</v>
          </cell>
          <cell r="BL24">
            <v>-41078.184944005596</v>
          </cell>
          <cell r="BM24">
            <v>0</v>
          </cell>
          <cell r="BN24">
            <v>0</v>
          </cell>
          <cell r="BO24">
            <v>0</v>
          </cell>
          <cell r="BP24">
            <v>0</v>
          </cell>
          <cell r="BQ24">
            <v>0</v>
          </cell>
          <cell r="BR24">
            <v>0</v>
          </cell>
          <cell r="BS24">
            <v>0</v>
          </cell>
          <cell r="BT24">
            <v>0</v>
          </cell>
        </row>
        <row r="25">
          <cell r="C25">
            <v>-3415.0806986785597</v>
          </cell>
          <cell r="D25">
            <v>-3464.3771387320203</v>
          </cell>
          <cell r="E25">
            <v>-7983.4906141189895</v>
          </cell>
          <cell r="F25">
            <v>-2267.438990535155</v>
          </cell>
          <cell r="G25">
            <v>-3420.0164655835097</v>
          </cell>
          <cell r="H25">
            <v>-3175.5221944561599</v>
          </cell>
          <cell r="I25">
            <v>-3728.1795815990399</v>
          </cell>
          <cell r="J25">
            <v>-2563.782101212109</v>
          </cell>
          <cell r="K25">
            <v>-3790.5042862314808</v>
          </cell>
          <cell r="L25">
            <v>-3369.2329091330698</v>
          </cell>
          <cell r="M25">
            <v>-3562.72636821695</v>
          </cell>
          <cell r="N25">
            <v>-2571.3796616064701</v>
          </cell>
          <cell r="O25">
            <v>-3788.8888984279702</v>
          </cell>
          <cell r="P25">
            <v>-3755.8153712452013</v>
          </cell>
          <cell r="Q25">
            <v>-3234.9612818124501</v>
          </cell>
          <cell r="R25">
            <v>-2506.64842852834</v>
          </cell>
          <cell r="S25">
            <v>-3333.6963027817187</v>
          </cell>
          <cell r="T25">
            <v>-3566.6652348153489</v>
          </cell>
          <cell r="U25">
            <v>-3202.6384524861101</v>
          </cell>
          <cell r="V25">
            <v>-2620.5747808897204</v>
          </cell>
          <cell r="W25">
            <v>-3371.5108856417919</v>
          </cell>
          <cell r="X25">
            <v>-3999.96471928651</v>
          </cell>
          <cell r="Y25">
            <v>-3158.5999058637399</v>
          </cell>
          <cell r="Z25">
            <v>-3225.8650416584501</v>
          </cell>
          <cell r="AD25">
            <v>0</v>
          </cell>
          <cell r="AH25">
            <v>0</v>
          </cell>
          <cell r="AL25">
            <v>0</v>
          </cell>
          <cell r="AP25">
            <v>0</v>
          </cell>
          <cell r="AT25">
            <v>0</v>
          </cell>
          <cell r="AX25">
            <v>0</v>
          </cell>
          <cell r="AZ25">
            <v>-21119.697537345033</v>
          </cell>
          <cell r="BA25">
            <v>-21331.577567668308</v>
          </cell>
          <cell r="BB25">
            <v>-24870.596204097281</v>
          </cell>
          <cell r="BC25">
            <v>-15755.689004430245</v>
          </cell>
          <cell r="BE25">
            <v>-10625.60145049355</v>
          </cell>
          <cell r="BF25">
            <v>-10009.13224232125</v>
          </cell>
          <cell r="BG25">
            <v>-15274.396563934981</v>
          </cell>
          <cell r="BH25">
            <v>-7402.600753353734</v>
          </cell>
          <cell r="BI25">
            <v>-10494.096086851481</v>
          </cell>
          <cell r="BJ25">
            <v>-11322.44532534706</v>
          </cell>
          <cell r="BK25">
            <v>-9596.1996401623001</v>
          </cell>
          <cell r="BL25">
            <v>-8353.0882510765096</v>
          </cell>
          <cell r="BM25">
            <v>0</v>
          </cell>
          <cell r="BN25">
            <v>0</v>
          </cell>
          <cell r="BO25">
            <v>0</v>
          </cell>
          <cell r="BP25">
            <v>0</v>
          </cell>
          <cell r="BQ25">
            <v>0</v>
          </cell>
          <cell r="BR25">
            <v>0</v>
          </cell>
          <cell r="BS25">
            <v>0</v>
          </cell>
          <cell r="BT25">
            <v>0</v>
          </cell>
        </row>
        <row r="26">
          <cell r="C26">
            <v>-26840.4067321603</v>
          </cell>
          <cell r="D26">
            <v>-26114.052209541998</v>
          </cell>
          <cell r="E26">
            <v>-26272.431447708001</v>
          </cell>
          <cell r="F26">
            <v>-19776.562097558028</v>
          </cell>
          <cell r="G26">
            <v>-25253.884191137702</v>
          </cell>
          <cell r="H26">
            <v>-25877.016721997501</v>
          </cell>
          <cell r="I26">
            <v>-24668.261082382898</v>
          </cell>
          <cell r="J26">
            <v>-22587.662938415287</v>
          </cell>
          <cell r="K26">
            <v>-29027.3528151467</v>
          </cell>
          <cell r="L26">
            <v>-26654.370533723199</v>
          </cell>
          <cell r="M26">
            <v>-25273.520741276301</v>
          </cell>
          <cell r="N26">
            <v>-23447.087782599901</v>
          </cell>
          <cell r="O26">
            <v>-29113.7989795475</v>
          </cell>
          <cell r="P26">
            <v>-27950.7355071651</v>
          </cell>
          <cell r="Q26">
            <v>-24959.854588659902</v>
          </cell>
          <cell r="R26">
            <v>-23067.745037980003</v>
          </cell>
          <cell r="S26">
            <v>-27721.858978716602</v>
          </cell>
          <cell r="T26">
            <v>-28448.651063915098</v>
          </cell>
          <cell r="U26">
            <v>-25558.764405926901</v>
          </cell>
          <cell r="V26">
            <v>-23349.518122967602</v>
          </cell>
          <cell r="W26">
            <v>-27099.645891029402</v>
          </cell>
          <cell r="X26">
            <v>-28446.778239646799</v>
          </cell>
          <cell r="Y26">
            <v>-25056.380333891</v>
          </cell>
          <cell r="Z26">
            <v>-26308.720605576298</v>
          </cell>
          <cell r="AD26">
            <v>0</v>
          </cell>
          <cell r="AH26">
            <v>0</v>
          </cell>
          <cell r="AL26">
            <v>0</v>
          </cell>
          <cell r="AP26">
            <v>0</v>
          </cell>
          <cell r="AT26">
            <v>0</v>
          </cell>
          <cell r="AX26">
            <v>0</v>
          </cell>
          <cell r="AZ26">
            <v>-165056.94758773822</v>
          </cell>
          <cell r="BA26">
            <v>-163491.6042759897</v>
          </cell>
          <cell r="BB26">
            <v>-151789.21259984499</v>
          </cell>
          <cell r="BC26">
            <v>-138537.29658509712</v>
          </cell>
          <cell r="BE26">
            <v>-81121.643738444705</v>
          </cell>
          <cell r="BF26">
            <v>-78645.439465262694</v>
          </cell>
          <cell r="BG26">
            <v>-76214.213271367204</v>
          </cell>
          <cell r="BH26">
            <v>-65811.31281857322</v>
          </cell>
          <cell r="BI26">
            <v>-83935.303849293501</v>
          </cell>
          <cell r="BJ26">
            <v>-84846.164810727001</v>
          </cell>
          <cell r="BK26">
            <v>-75574.999328477803</v>
          </cell>
          <cell r="BL26">
            <v>-72725.983766523903</v>
          </cell>
          <cell r="BM26">
            <v>0</v>
          </cell>
          <cell r="BN26">
            <v>0</v>
          </cell>
          <cell r="BO26">
            <v>0</v>
          </cell>
          <cell r="BP26">
            <v>0</v>
          </cell>
          <cell r="BQ26">
            <v>0</v>
          </cell>
          <cell r="BR26">
            <v>0</v>
          </cell>
          <cell r="BS26">
            <v>0</v>
          </cell>
          <cell r="BT26">
            <v>0</v>
          </cell>
        </row>
        <row r="27">
          <cell r="C27">
            <v>-43179.724580641101</v>
          </cell>
          <cell r="D27">
            <v>-44030.621614746895</v>
          </cell>
          <cell r="E27">
            <v>-45552.5240216616</v>
          </cell>
          <cell r="F27">
            <v>-33292.405048019347</v>
          </cell>
          <cell r="G27">
            <v>-41045.5210809989</v>
          </cell>
          <cell r="H27">
            <v>-42434.388852936296</v>
          </cell>
          <cell r="I27">
            <v>-41696.2055372553</v>
          </cell>
          <cell r="J27">
            <v>-36980.16662010966</v>
          </cell>
          <cell r="K27">
            <v>-46267.8277108935</v>
          </cell>
          <cell r="L27">
            <v>-44602.425110676006</v>
          </cell>
          <cell r="M27">
            <v>-42169.572602774904</v>
          </cell>
          <cell r="N27">
            <v>-37019.645097979796</v>
          </cell>
          <cell r="O27">
            <v>-46012.795427664401</v>
          </cell>
          <cell r="P27">
            <v>-45129.089585941598</v>
          </cell>
          <cell r="Q27">
            <v>-41746.022268902896</v>
          </cell>
          <cell r="R27">
            <v>-36982.134132159801</v>
          </cell>
          <cell r="S27">
            <v>-43625.742501904206</v>
          </cell>
          <cell r="T27">
            <v>-46877.330456952899</v>
          </cell>
          <cell r="U27">
            <v>-41778.803779065602</v>
          </cell>
          <cell r="V27">
            <v>-36012.267106627303</v>
          </cell>
          <cell r="W27">
            <v>-42735.877823224</v>
          </cell>
          <cell r="X27">
            <v>-46325.763163818403</v>
          </cell>
          <cell r="Y27">
            <v>-42380.198051856802</v>
          </cell>
          <cell r="Z27">
            <v>-39345.894175825</v>
          </cell>
          <cell r="AD27">
            <v>0</v>
          </cell>
          <cell r="AH27">
            <v>0</v>
          </cell>
          <cell r="AL27">
            <v>0</v>
          </cell>
          <cell r="AP27">
            <v>0</v>
          </cell>
          <cell r="AT27">
            <v>0</v>
          </cell>
          <cell r="AX27">
            <v>0</v>
          </cell>
          <cell r="AZ27">
            <v>-262867.4891253261</v>
          </cell>
          <cell r="BA27">
            <v>-269399.61878507212</v>
          </cell>
          <cell r="BB27">
            <v>-255323.32626151713</v>
          </cell>
          <cell r="BC27">
            <v>-219632.51218072092</v>
          </cell>
          <cell r="BE27">
            <v>-130493.0733725335</v>
          </cell>
          <cell r="BF27">
            <v>-131067.4355783592</v>
          </cell>
          <cell r="BG27">
            <v>-129418.30216169181</v>
          </cell>
          <cell r="BH27">
            <v>-107292.2167661088</v>
          </cell>
          <cell r="BI27">
            <v>-132374.41575279261</v>
          </cell>
          <cell r="BJ27">
            <v>-138332.18320671289</v>
          </cell>
          <cell r="BK27">
            <v>-125905.0240998253</v>
          </cell>
          <cell r="BL27">
            <v>-112340.2954146121</v>
          </cell>
          <cell r="BM27">
            <v>0</v>
          </cell>
          <cell r="BN27">
            <v>0</v>
          </cell>
          <cell r="BO27">
            <v>0</v>
          </cell>
          <cell r="BP27">
            <v>0</v>
          </cell>
          <cell r="BQ27">
            <v>0</v>
          </cell>
          <cell r="BR27">
            <v>0</v>
          </cell>
          <cell r="BS27">
            <v>0</v>
          </cell>
          <cell r="BT27">
            <v>0</v>
          </cell>
        </row>
        <row r="28">
          <cell r="C28">
            <v>-48392.059371431133</v>
          </cell>
          <cell r="D28">
            <v>-45797.936488998341</v>
          </cell>
          <cell r="E28">
            <v>-44752.334492698443</v>
          </cell>
          <cell r="F28">
            <v>-40883.303839697423</v>
          </cell>
          <cell r="G28">
            <v>-49702.301760587136</v>
          </cell>
          <cell r="H28">
            <v>-49072.98118141279</v>
          </cell>
          <cell r="I28">
            <v>-42581.963991861368</v>
          </cell>
          <cell r="J28">
            <v>-17790.828758240605</v>
          </cell>
          <cell r="K28">
            <v>-25723.705555116027</v>
          </cell>
          <cell r="L28">
            <v>-51862.425645783384</v>
          </cell>
          <cell r="M28">
            <v>-54679.393262113146</v>
          </cell>
          <cell r="N28">
            <v>-65551.519565489711</v>
          </cell>
          <cell r="O28">
            <v>-49405.321750209623</v>
          </cell>
          <cell r="P28">
            <v>-47285.188196449759</v>
          </cell>
          <cell r="Q28">
            <v>-44529.114402346029</v>
          </cell>
          <cell r="R28">
            <v>-38642.132435749598</v>
          </cell>
          <cell r="S28">
            <v>-48405.607744895315</v>
          </cell>
          <cell r="T28">
            <v>-50930.453204214871</v>
          </cell>
          <cell r="U28">
            <v>-43297.365977917885</v>
          </cell>
          <cell r="V28">
            <v>-38309.573172891913</v>
          </cell>
          <cell r="W28">
            <v>-49932.148262759787</v>
          </cell>
          <cell r="X28">
            <v>-41118.992151910359</v>
          </cell>
          <cell r="Y28">
            <v>-28961.452772717097</v>
          </cell>
          <cell r="Z28">
            <v>18975.646382932835</v>
          </cell>
          <cell r="AD28">
            <v>0</v>
          </cell>
          <cell r="AH28">
            <v>0</v>
          </cell>
          <cell r="AL28">
            <v>0</v>
          </cell>
          <cell r="AP28">
            <v>0</v>
          </cell>
          <cell r="AT28">
            <v>0</v>
          </cell>
          <cell r="AX28">
            <v>0</v>
          </cell>
          <cell r="AZ28">
            <v>-271561.14444499905</v>
          </cell>
          <cell r="BA28">
            <v>-286067.9768687695</v>
          </cell>
          <cell r="BB28">
            <v>-258801.62489965398</v>
          </cell>
          <cell r="BC28">
            <v>-182201.71138913641</v>
          </cell>
          <cell r="BE28">
            <v>-123818.0666871343</v>
          </cell>
          <cell r="BF28">
            <v>-146733.34331619451</v>
          </cell>
          <cell r="BG28">
            <v>-142013.69174667296</v>
          </cell>
          <cell r="BH28">
            <v>-124225.65216342773</v>
          </cell>
          <cell r="BI28">
            <v>-147743.07775786472</v>
          </cell>
          <cell r="BJ28">
            <v>-139334.63355257499</v>
          </cell>
          <cell r="BK28">
            <v>-116787.933152981</v>
          </cell>
          <cell r="BL28">
            <v>-57976.059225708676</v>
          </cell>
          <cell r="BM28">
            <v>0</v>
          </cell>
          <cell r="BN28">
            <v>0</v>
          </cell>
          <cell r="BO28">
            <v>0</v>
          </cell>
          <cell r="BP28">
            <v>0</v>
          </cell>
          <cell r="BQ28">
            <v>0</v>
          </cell>
          <cell r="BR28">
            <v>0</v>
          </cell>
          <cell r="BS28">
            <v>0</v>
          </cell>
          <cell r="BT28">
            <v>0</v>
          </cell>
        </row>
        <row r="29">
          <cell r="C29">
            <v>-2408.1319574813801</v>
          </cell>
          <cell r="D29">
            <v>-2167.9193493931771</v>
          </cell>
          <cell r="E29">
            <v>-3222.148583624401</v>
          </cell>
          <cell r="F29">
            <v>-2408.2459176481971</v>
          </cell>
          <cell r="G29">
            <v>-2139.5175116894652</v>
          </cell>
          <cell r="H29">
            <v>-2068.3311449707689</v>
          </cell>
          <cell r="I29">
            <v>-2404.7802141749671</v>
          </cell>
          <cell r="J29">
            <v>-1846.5252112208307</v>
          </cell>
          <cell r="K29">
            <v>-2270.5984026075412</v>
          </cell>
          <cell r="L29">
            <v>-6678.471065083394</v>
          </cell>
          <cell r="M29">
            <v>-4037.597682845691</v>
          </cell>
          <cell r="N29">
            <v>-2610.7085598989811</v>
          </cell>
          <cell r="O29">
            <v>-2278.7881536430768</v>
          </cell>
          <cell r="P29">
            <v>-2377.6270900429618</v>
          </cell>
          <cell r="Q29">
            <v>-3673.6234699677925</v>
          </cell>
          <cell r="R29">
            <v>-2291.7880158386802</v>
          </cell>
          <cell r="S29">
            <v>-2059.978711112261</v>
          </cell>
          <cell r="T29">
            <v>-5141.5403649682848</v>
          </cell>
          <cell r="U29">
            <v>-2821.0294429204209</v>
          </cell>
          <cell r="V29">
            <v>-2557.4393336375665</v>
          </cell>
          <cell r="W29">
            <v>-11404.589657413655</v>
          </cell>
          <cell r="X29">
            <v>-3786.6767686237545</v>
          </cell>
          <cell r="Y29">
            <v>-2978.4631871491447</v>
          </cell>
          <cell r="Z29">
            <v>-2031.007406869584</v>
          </cell>
          <cell r="AD29">
            <v>0</v>
          </cell>
          <cell r="AH29">
            <v>0</v>
          </cell>
          <cell r="AL29">
            <v>0</v>
          </cell>
          <cell r="AP29">
            <v>0</v>
          </cell>
          <cell r="AT29">
            <v>0</v>
          </cell>
          <cell r="AX29">
            <v>0</v>
          </cell>
          <cell r="AZ29">
            <v>-22561.604393947378</v>
          </cell>
          <cell r="BA29">
            <v>-22220.56578308234</v>
          </cell>
          <cell r="BB29">
            <v>-19137.642580682419</v>
          </cell>
          <cell r="BC29">
            <v>-13745.714445113841</v>
          </cell>
          <cell r="BE29">
            <v>-6818.2478717783861</v>
          </cell>
          <cell r="BF29">
            <v>-10914.72155944734</v>
          </cell>
          <cell r="BG29">
            <v>-9664.5264806450596</v>
          </cell>
          <cell r="BH29">
            <v>-6865.4796887680095</v>
          </cell>
          <cell r="BI29">
            <v>-15743.356522168993</v>
          </cell>
          <cell r="BJ29">
            <v>-11305.844223635002</v>
          </cell>
          <cell r="BK29">
            <v>-9473.1161000373577</v>
          </cell>
          <cell r="BL29">
            <v>-6880.2347563458306</v>
          </cell>
          <cell r="BM29">
            <v>0</v>
          </cell>
          <cell r="BN29">
            <v>0</v>
          </cell>
          <cell r="BO29">
            <v>0</v>
          </cell>
          <cell r="BP29">
            <v>0</v>
          </cell>
          <cell r="BQ29">
            <v>0</v>
          </cell>
          <cell r="BR29">
            <v>0</v>
          </cell>
          <cell r="BS29">
            <v>0</v>
          </cell>
          <cell r="BT29">
            <v>0</v>
          </cell>
        </row>
        <row r="30">
          <cell r="C30">
            <v>-43.301089999999995</v>
          </cell>
          <cell r="D30">
            <v>-44.100070000000002</v>
          </cell>
          <cell r="E30">
            <v>0</v>
          </cell>
          <cell r="F30">
            <v>0</v>
          </cell>
          <cell r="G30">
            <v>-43.583849999999998</v>
          </cell>
          <cell r="H30">
            <v>-45.855830000000005</v>
          </cell>
          <cell r="I30">
            <v>0</v>
          </cell>
          <cell r="J30">
            <v>0</v>
          </cell>
          <cell r="K30">
            <v>-42.752780000000001</v>
          </cell>
          <cell r="L30">
            <v>-47.28237</v>
          </cell>
          <cell r="M30">
            <v>0</v>
          </cell>
          <cell r="N30">
            <v>0</v>
          </cell>
          <cell r="O30">
            <v>-43.011220000000002</v>
          </cell>
          <cell r="P30">
            <v>-54.388089999999998</v>
          </cell>
          <cell r="Q30">
            <v>0</v>
          </cell>
          <cell r="R30">
            <v>0</v>
          </cell>
          <cell r="S30">
            <v>-43.160809999999998</v>
          </cell>
          <cell r="T30">
            <v>-48.087730000000001</v>
          </cell>
          <cell r="U30">
            <v>0</v>
          </cell>
          <cell r="V30">
            <v>0</v>
          </cell>
          <cell r="W30">
            <v>-26.141449999999999</v>
          </cell>
          <cell r="X30">
            <v>-48.581160000000004</v>
          </cell>
          <cell r="Y30">
            <v>0</v>
          </cell>
          <cell r="Z30">
            <v>0</v>
          </cell>
          <cell r="AD30">
            <v>0</v>
          </cell>
          <cell r="AH30">
            <v>0</v>
          </cell>
          <cell r="AL30">
            <v>0</v>
          </cell>
          <cell r="AP30">
            <v>0</v>
          </cell>
          <cell r="AT30">
            <v>0</v>
          </cell>
          <cell r="AX30">
            <v>0</v>
          </cell>
          <cell r="AZ30">
            <v>-241.9512</v>
          </cell>
          <cell r="BA30">
            <v>-288.29525000000001</v>
          </cell>
          <cell r="BB30">
            <v>0</v>
          </cell>
          <cell r="BC30">
            <v>0</v>
          </cell>
          <cell r="BE30">
            <v>-129.63772</v>
          </cell>
          <cell r="BF30">
            <v>-137.23827</v>
          </cell>
          <cell r="BG30">
            <v>0</v>
          </cell>
          <cell r="BH30">
            <v>0</v>
          </cell>
          <cell r="BI30">
            <v>-112.31348</v>
          </cell>
          <cell r="BJ30">
            <v>-151.05698000000001</v>
          </cell>
          <cell r="BK30">
            <v>0</v>
          </cell>
          <cell r="BL30">
            <v>0</v>
          </cell>
          <cell r="BM30">
            <v>0</v>
          </cell>
          <cell r="BN30">
            <v>0</v>
          </cell>
          <cell r="BO30">
            <v>0</v>
          </cell>
          <cell r="BP30">
            <v>0</v>
          </cell>
          <cell r="BQ30">
            <v>0</v>
          </cell>
          <cell r="BR30">
            <v>0</v>
          </cell>
          <cell r="BS30">
            <v>0</v>
          </cell>
          <cell r="BT30">
            <v>0</v>
          </cell>
        </row>
        <row r="31">
          <cell r="C31">
            <v>-428172.94465999998</v>
          </cell>
          <cell r="D31">
            <v>-380798.72500999999</v>
          </cell>
          <cell r="E31">
            <v>-272920.43345111504</v>
          </cell>
          <cell r="F31">
            <v>-167485.86566704939</v>
          </cell>
          <cell r="G31">
            <v>-399005.22842</v>
          </cell>
          <cell r="H31">
            <v>-329275.74792999995</v>
          </cell>
          <cell r="I31">
            <v>-229873.89271698799</v>
          </cell>
          <cell r="J31">
            <v>-141943.09616204369</v>
          </cell>
          <cell r="K31">
            <v>-417976.55962000001</v>
          </cell>
          <cell r="L31">
            <v>-370109.81823999999</v>
          </cell>
          <cell r="M31">
            <v>-241270.11382170999</v>
          </cell>
          <cell r="N31">
            <v>-152004.029698509</v>
          </cell>
          <cell r="O31">
            <v>-367567.64459000004</v>
          </cell>
          <cell r="P31">
            <v>-348145.41155000002</v>
          </cell>
          <cell r="Q31">
            <v>-215635.50597258899</v>
          </cell>
          <cell r="R31">
            <v>-144310.52656074899</v>
          </cell>
          <cell r="S31">
            <v>-342332.49484000006</v>
          </cell>
          <cell r="T31">
            <v>-347977.71658000007</v>
          </cell>
          <cell r="U31">
            <v>-232667.89257589</v>
          </cell>
          <cell r="V31">
            <v>-152675.94295219201</v>
          </cell>
          <cell r="W31">
            <v>-317696.15294999996</v>
          </cell>
          <cell r="X31">
            <v>-330977.22516000003</v>
          </cell>
          <cell r="Y31">
            <v>-226668.801590224</v>
          </cell>
          <cell r="Z31">
            <v>-171017.20148807601</v>
          </cell>
          <cell r="AD31">
            <v>0</v>
          </cell>
          <cell r="AH31">
            <v>0</v>
          </cell>
          <cell r="AL31">
            <v>0</v>
          </cell>
          <cell r="AP31">
            <v>0</v>
          </cell>
          <cell r="AT31">
            <v>0</v>
          </cell>
          <cell r="AX31">
            <v>0</v>
          </cell>
          <cell r="AZ31">
            <v>-2272751.0250800001</v>
          </cell>
          <cell r="BA31">
            <v>-2107284.6444700002</v>
          </cell>
          <cell r="BB31">
            <v>-1419036.6401285161</v>
          </cell>
          <cell r="BC31">
            <v>-929436.66252861905</v>
          </cell>
          <cell r="BE31">
            <v>-1245154.7327000001</v>
          </cell>
          <cell r="BF31">
            <v>-1080184.2911799999</v>
          </cell>
          <cell r="BG31">
            <v>-744064.43998981302</v>
          </cell>
          <cell r="BH31">
            <v>-461432.99152760208</v>
          </cell>
          <cell r="BI31">
            <v>-1027596.29238</v>
          </cell>
          <cell r="BJ31">
            <v>-1027100.3532900001</v>
          </cell>
          <cell r="BK31">
            <v>-674972.20013870299</v>
          </cell>
          <cell r="BL31">
            <v>-468003.67100101698</v>
          </cell>
          <cell r="BM31">
            <v>0</v>
          </cell>
          <cell r="BN31">
            <v>0</v>
          </cell>
          <cell r="BO31">
            <v>0</v>
          </cell>
          <cell r="BP31">
            <v>0</v>
          </cell>
          <cell r="BQ31">
            <v>0</v>
          </cell>
          <cell r="BR31">
            <v>0</v>
          </cell>
          <cell r="BS31">
            <v>0</v>
          </cell>
          <cell r="BT31">
            <v>0</v>
          </cell>
        </row>
        <row r="32">
          <cell r="C32">
            <v>-426012.93465999997</v>
          </cell>
          <cell r="D32">
            <v>-381024.08864999999</v>
          </cell>
          <cell r="E32">
            <v>-234667.49255111499</v>
          </cell>
          <cell r="F32">
            <v>-155999.93166704942</v>
          </cell>
          <cell r="G32">
            <v>-396979.25242000003</v>
          </cell>
          <cell r="H32">
            <v>-330564.79220999999</v>
          </cell>
          <cell r="I32">
            <v>-198950.98381698798</v>
          </cell>
          <cell r="J32">
            <v>-131633.0921620437</v>
          </cell>
          <cell r="K32">
            <v>-416065.51462000003</v>
          </cell>
          <cell r="L32">
            <v>-369120.59705000004</v>
          </cell>
          <cell r="M32">
            <v>-206966.28652171002</v>
          </cell>
          <cell r="N32">
            <v>-145045.05169850902</v>
          </cell>
          <cell r="O32">
            <v>-367106.84459000005</v>
          </cell>
          <cell r="P32">
            <v>-347999.24054999999</v>
          </cell>
          <cell r="Q32">
            <v>-201980.21837258901</v>
          </cell>
          <cell r="R32">
            <v>-142909.30116074899</v>
          </cell>
          <cell r="S32">
            <v>-341871.69484000001</v>
          </cell>
          <cell r="T32">
            <v>-347171.14158000005</v>
          </cell>
          <cell r="U32">
            <v>-221492.98242588999</v>
          </cell>
          <cell r="V32">
            <v>-152175.26955219201</v>
          </cell>
          <cell r="W32">
            <v>-319171.30285000004</v>
          </cell>
          <cell r="X32">
            <v>-330751.95616</v>
          </cell>
          <cell r="Y32">
            <v>-211255.14704022399</v>
          </cell>
          <cell r="Z32">
            <v>-170393.301088076</v>
          </cell>
          <cell r="AD32">
            <v>0</v>
          </cell>
          <cell r="AH32">
            <v>0</v>
          </cell>
          <cell r="AL32">
            <v>0</v>
          </cell>
          <cell r="AP32">
            <v>0</v>
          </cell>
          <cell r="AT32">
            <v>0</v>
          </cell>
          <cell r="AX32">
            <v>0</v>
          </cell>
          <cell r="AZ32">
            <v>-2267207.5439800001</v>
          </cell>
          <cell r="BA32">
            <v>-2106631.8161999998</v>
          </cell>
          <cell r="BB32">
            <v>-1275313.1107285158</v>
          </cell>
          <cell r="BC32">
            <v>-898155.94732861908</v>
          </cell>
          <cell r="BE32">
            <v>-1239057.7017000001</v>
          </cell>
          <cell r="BF32">
            <v>-1080709.4779099999</v>
          </cell>
          <cell r="BG32">
            <v>-640584.76288981293</v>
          </cell>
          <cell r="BH32">
            <v>-432678.07552760211</v>
          </cell>
          <cell r="BI32">
            <v>-1028149.8422800002</v>
          </cell>
          <cell r="BJ32">
            <v>-1025922.3382900001</v>
          </cell>
          <cell r="BK32">
            <v>-634728.34783870308</v>
          </cell>
          <cell r="BL32">
            <v>-465477.87180101697</v>
          </cell>
          <cell r="BM32">
            <v>0</v>
          </cell>
          <cell r="BN32">
            <v>0</v>
          </cell>
          <cell r="BO32">
            <v>0</v>
          </cell>
          <cell r="BP32">
            <v>0</v>
          </cell>
          <cell r="BQ32">
            <v>0</v>
          </cell>
          <cell r="BR32">
            <v>0</v>
          </cell>
          <cell r="BS32">
            <v>0</v>
          </cell>
          <cell r="BT32">
            <v>0</v>
          </cell>
        </row>
        <row r="33">
          <cell r="C33">
            <v>-2160.0100000000002</v>
          </cell>
          <cell r="D33">
            <v>225.36364</v>
          </cell>
          <cell r="E33">
            <v>-38252.940900000001</v>
          </cell>
          <cell r="F33">
            <v>-11485.933999999999</v>
          </cell>
          <cell r="G33">
            <v>-2025.9760000000001</v>
          </cell>
          <cell r="H33">
            <v>1289.0442800000001</v>
          </cell>
          <cell r="I33">
            <v>-30922.908899999999</v>
          </cell>
          <cell r="J33">
            <v>-10310.004000000001</v>
          </cell>
          <cell r="K33">
            <v>-1911.0450000000001</v>
          </cell>
          <cell r="L33">
            <v>-989.22118999999998</v>
          </cell>
          <cell r="M33">
            <v>-34303.827299999997</v>
          </cell>
          <cell r="N33">
            <v>-6958.9780000000001</v>
          </cell>
          <cell r="O33">
            <v>-460.8</v>
          </cell>
          <cell r="P33">
            <v>-146.17099999999999</v>
          </cell>
          <cell r="Q33">
            <v>-13655.2876</v>
          </cell>
          <cell r="R33">
            <v>-1401.2253999999998</v>
          </cell>
          <cell r="S33">
            <v>-460.8</v>
          </cell>
          <cell r="T33">
            <v>-806.57500000000005</v>
          </cell>
          <cell r="U33">
            <v>-11174.91015</v>
          </cell>
          <cell r="V33">
            <v>-500.67340000000002</v>
          </cell>
          <cell r="W33">
            <v>1475.1498999999999</v>
          </cell>
          <cell r="X33">
            <v>-225.26900000000001</v>
          </cell>
          <cell r="Y33">
            <v>-15413.654550000001</v>
          </cell>
          <cell r="Z33">
            <v>-623.90039999999999</v>
          </cell>
          <cell r="AD33">
            <v>0</v>
          </cell>
          <cell r="AH33">
            <v>0</v>
          </cell>
          <cell r="AL33">
            <v>0</v>
          </cell>
          <cell r="AP33">
            <v>0</v>
          </cell>
          <cell r="AT33">
            <v>0</v>
          </cell>
          <cell r="AX33">
            <v>0</v>
          </cell>
          <cell r="AZ33">
            <v>-5543.4811000000009</v>
          </cell>
          <cell r="BA33">
            <v>-652.82826999999997</v>
          </cell>
          <cell r="BB33">
            <v>-143723.5294</v>
          </cell>
          <cell r="BC33">
            <v>-31280.715199999999</v>
          </cell>
          <cell r="BE33">
            <v>-6097.0310000000009</v>
          </cell>
          <cell r="BF33">
            <v>525.18673000000013</v>
          </cell>
          <cell r="BG33">
            <v>-103479.6771</v>
          </cell>
          <cell r="BH33">
            <v>-28754.916000000001</v>
          </cell>
          <cell r="BI33">
            <v>553.54989999999987</v>
          </cell>
          <cell r="BJ33">
            <v>-1178.0150000000001</v>
          </cell>
          <cell r="BK33">
            <v>-40243.852299999999</v>
          </cell>
          <cell r="BL33">
            <v>-2525.7991999999999</v>
          </cell>
          <cell r="BM33">
            <v>0</v>
          </cell>
          <cell r="BN33">
            <v>0</v>
          </cell>
          <cell r="BO33">
            <v>0</v>
          </cell>
          <cell r="BP33">
            <v>0</v>
          </cell>
          <cell r="BQ33">
            <v>0</v>
          </cell>
          <cell r="BR33">
            <v>0</v>
          </cell>
          <cell r="BS33">
            <v>0</v>
          </cell>
          <cell r="BT33">
            <v>0</v>
          </cell>
        </row>
        <row r="34">
          <cell r="C34">
            <v>-30418.611510000002</v>
          </cell>
          <cell r="D34">
            <v>-37341.302530000001</v>
          </cell>
          <cell r="E34">
            <v>-29437.642036622299</v>
          </cell>
          <cell r="F34">
            <v>-21564.577945807072</v>
          </cell>
          <cell r="G34">
            <v>-22909.435969999999</v>
          </cell>
          <cell r="H34">
            <v>-32068.988429999998</v>
          </cell>
          <cell r="I34">
            <v>-27357.838106509069</v>
          </cell>
          <cell r="J34">
            <v>-23875.446047803231</v>
          </cell>
          <cell r="K34">
            <v>-36860.774339999996</v>
          </cell>
          <cell r="L34">
            <v>-36129.996500000001</v>
          </cell>
          <cell r="M34">
            <v>-25767.998192401068</v>
          </cell>
          <cell r="N34">
            <v>-21188.670920004941</v>
          </cell>
          <cell r="O34">
            <v>-30721.542860000001</v>
          </cell>
          <cell r="P34">
            <v>-34314.636180000001</v>
          </cell>
          <cell r="Q34">
            <v>-24666.542192828623</v>
          </cell>
          <cell r="R34">
            <v>-20327.447262248337</v>
          </cell>
          <cell r="S34">
            <v>-27431.594560000009</v>
          </cell>
          <cell r="T34">
            <v>-35973.041609999993</v>
          </cell>
          <cell r="U34">
            <v>-26697.302168163049</v>
          </cell>
          <cell r="V34">
            <v>-20748.309784800611</v>
          </cell>
          <cell r="W34">
            <v>-31090.949059999999</v>
          </cell>
          <cell r="X34">
            <v>-32803.33655</v>
          </cell>
          <cell r="Y34">
            <v>-20155.807562145688</v>
          </cell>
          <cell r="Z34">
            <v>-19481.06524105306</v>
          </cell>
          <cell r="AD34">
            <v>0</v>
          </cell>
          <cell r="AH34">
            <v>0</v>
          </cell>
          <cell r="AL34">
            <v>0</v>
          </cell>
          <cell r="AP34">
            <v>0</v>
          </cell>
          <cell r="AT34">
            <v>0</v>
          </cell>
          <cell r="AX34">
            <v>0</v>
          </cell>
          <cell r="AZ34">
            <v>-179432.90830000001</v>
          </cell>
          <cell r="BA34">
            <v>-208631.30180000002</v>
          </cell>
          <cell r="BB34">
            <v>-154083.13025866979</v>
          </cell>
          <cell r="BC34">
            <v>-127185.51720171726</v>
          </cell>
          <cell r="BE34">
            <v>-90188.821820000012</v>
          </cell>
          <cell r="BF34">
            <v>-105540.28745999999</v>
          </cell>
          <cell r="BG34">
            <v>-82563.478335532433</v>
          </cell>
          <cell r="BH34">
            <v>-66628.69491361524</v>
          </cell>
          <cell r="BI34">
            <v>-89244.086479999998</v>
          </cell>
          <cell r="BJ34">
            <v>-103091.01434000001</v>
          </cell>
          <cell r="BK34">
            <v>-71519.651923137368</v>
          </cell>
          <cell r="BL34">
            <v>-60556.822288102005</v>
          </cell>
          <cell r="BM34">
            <v>0</v>
          </cell>
          <cell r="BN34">
            <v>0</v>
          </cell>
          <cell r="BO34">
            <v>0</v>
          </cell>
          <cell r="BP34">
            <v>0</v>
          </cell>
          <cell r="BQ34">
            <v>0</v>
          </cell>
          <cell r="BR34">
            <v>0</v>
          </cell>
          <cell r="BS34">
            <v>0</v>
          </cell>
          <cell r="BT34">
            <v>0</v>
          </cell>
        </row>
        <row r="35">
          <cell r="C35">
            <v>-26367.027040000001</v>
          </cell>
          <cell r="D35">
            <v>-33154.602729999999</v>
          </cell>
          <cell r="E35">
            <v>-25212.259377987899</v>
          </cell>
          <cell r="F35">
            <v>-19032.344368070681</v>
          </cell>
          <cell r="G35">
            <v>-18683.106259999997</v>
          </cell>
          <cell r="H35">
            <v>-28077.675869999999</v>
          </cell>
          <cell r="I35">
            <v>-23274.423093388599</v>
          </cell>
          <cell r="J35">
            <v>-21320.044254515877</v>
          </cell>
          <cell r="K35">
            <v>-33625.859969999998</v>
          </cell>
          <cell r="L35">
            <v>-31879.276289999998</v>
          </cell>
          <cell r="M35">
            <v>-21369.9395161701</v>
          </cell>
          <cell r="N35">
            <v>-18697.4366655905</v>
          </cell>
          <cell r="O35">
            <v>-26344.649550000002</v>
          </cell>
          <cell r="P35">
            <v>-30444.017880000003</v>
          </cell>
          <cell r="Q35">
            <v>-20311.114997154702</v>
          </cell>
          <cell r="R35">
            <v>-17967.220464420097</v>
          </cell>
          <cell r="S35">
            <v>-23145.847330000008</v>
          </cell>
          <cell r="T35">
            <v>-31625.109019999996</v>
          </cell>
          <cell r="U35">
            <v>-22730.873485400098</v>
          </cell>
          <cell r="V35">
            <v>-18647.6780227251</v>
          </cell>
          <cell r="W35">
            <v>-28221.22321</v>
          </cell>
          <cell r="X35">
            <v>-32116.145639999999</v>
          </cell>
          <cell r="Y35">
            <v>-17148.3701596834</v>
          </cell>
          <cell r="Z35">
            <v>-17393.1533430895</v>
          </cell>
          <cell r="AD35">
            <v>0</v>
          </cell>
          <cell r="AH35">
            <v>0</v>
          </cell>
          <cell r="AL35">
            <v>0</v>
          </cell>
          <cell r="AP35">
            <v>0</v>
          </cell>
          <cell r="AT35">
            <v>0</v>
          </cell>
          <cell r="AX35">
            <v>0</v>
          </cell>
          <cell r="AZ35">
            <v>-156387.71336000002</v>
          </cell>
          <cell r="BA35">
            <v>-187296.82743</v>
          </cell>
          <cell r="BB35">
            <v>-130046.98062978478</v>
          </cell>
          <cell r="BC35">
            <v>-113057.87711841176</v>
          </cell>
          <cell r="BE35">
            <v>-78675.993270000006</v>
          </cell>
          <cell r="BF35">
            <v>-93111.554889999999</v>
          </cell>
          <cell r="BG35">
            <v>-69856.62198754659</v>
          </cell>
          <cell r="BH35">
            <v>-59049.82528817706</v>
          </cell>
          <cell r="BI35">
            <v>-77711.720090000003</v>
          </cell>
          <cell r="BJ35">
            <v>-94185.272540000005</v>
          </cell>
          <cell r="BK35">
            <v>-60190.3586422382</v>
          </cell>
          <cell r="BL35">
            <v>-54008.051830234697</v>
          </cell>
          <cell r="BM35">
            <v>0</v>
          </cell>
          <cell r="BN35">
            <v>0</v>
          </cell>
          <cell r="BO35">
            <v>0</v>
          </cell>
          <cell r="BP35">
            <v>0</v>
          </cell>
          <cell r="BQ35">
            <v>0</v>
          </cell>
          <cell r="BR35">
            <v>0</v>
          </cell>
          <cell r="BS35">
            <v>0</v>
          </cell>
          <cell r="BT35">
            <v>0</v>
          </cell>
        </row>
        <row r="36">
          <cell r="C36">
            <v>-4051.5844699999998</v>
          </cell>
          <cell r="D36">
            <v>-4186.6998000000003</v>
          </cell>
          <cell r="E36">
            <v>-4225.3826586344003</v>
          </cell>
          <cell r="F36">
            <v>-2532.2335777363919</v>
          </cell>
          <cell r="G36">
            <v>-4226.32971</v>
          </cell>
          <cell r="H36">
            <v>-3991.3125599999998</v>
          </cell>
          <cell r="I36">
            <v>-4083.4150131204701</v>
          </cell>
          <cell r="J36">
            <v>-2555.4017932873535</v>
          </cell>
          <cell r="K36">
            <v>-3234.91437</v>
          </cell>
          <cell r="L36">
            <v>-4250.7202100000004</v>
          </cell>
          <cell r="M36">
            <v>-4398.0586762309695</v>
          </cell>
          <cell r="N36">
            <v>-2491.2342544144403</v>
          </cell>
          <cell r="O36">
            <v>-4376.8933099999995</v>
          </cell>
          <cell r="P36">
            <v>-3870.6182999999996</v>
          </cell>
          <cell r="Q36">
            <v>-4355.4271956739203</v>
          </cell>
          <cell r="R36">
            <v>-2360.2267978282398</v>
          </cell>
          <cell r="S36">
            <v>-4285.7472300000009</v>
          </cell>
          <cell r="T36">
            <v>-4347.9325899999994</v>
          </cell>
          <cell r="U36">
            <v>-3966.4286827629503</v>
          </cell>
          <cell r="V36">
            <v>-2100.6317620755099</v>
          </cell>
          <cell r="W36">
            <v>-2869.7258500000003</v>
          </cell>
          <cell r="X36">
            <v>-687.19091000000003</v>
          </cell>
          <cell r="Y36">
            <v>-3007.4374024622903</v>
          </cell>
          <cell r="Z36">
            <v>-2087.91189796356</v>
          </cell>
          <cell r="AD36">
            <v>0</v>
          </cell>
          <cell r="AH36">
            <v>0</v>
          </cell>
          <cell r="AL36">
            <v>0</v>
          </cell>
          <cell r="AP36">
            <v>0</v>
          </cell>
          <cell r="AT36">
            <v>0</v>
          </cell>
          <cell r="AX36">
            <v>0</v>
          </cell>
          <cell r="AZ36">
            <v>-23045.194939999998</v>
          </cell>
          <cell r="BA36">
            <v>-21334.47437</v>
          </cell>
          <cell r="BB36">
            <v>-24036.149628885003</v>
          </cell>
          <cell r="BC36">
            <v>-14127.640083305498</v>
          </cell>
          <cell r="BE36">
            <v>-11512.82855</v>
          </cell>
          <cell r="BF36">
            <v>-12428.73257</v>
          </cell>
          <cell r="BG36">
            <v>-12706.856347985839</v>
          </cell>
          <cell r="BH36">
            <v>-7578.8696254381857</v>
          </cell>
          <cell r="BI36">
            <v>-11532.366390000001</v>
          </cell>
          <cell r="BJ36">
            <v>-8905.741799999998</v>
          </cell>
          <cell r="BK36">
            <v>-11329.293280899161</v>
          </cell>
          <cell r="BL36">
            <v>-6548.7704578673092</v>
          </cell>
          <cell r="BM36">
            <v>0</v>
          </cell>
          <cell r="BN36">
            <v>0</v>
          </cell>
          <cell r="BO36">
            <v>0</v>
          </cell>
          <cell r="BP36">
            <v>0</v>
          </cell>
          <cell r="BQ36">
            <v>0</v>
          </cell>
          <cell r="BR36">
            <v>0</v>
          </cell>
          <cell r="BS36">
            <v>0</v>
          </cell>
          <cell r="BT36">
            <v>0</v>
          </cell>
        </row>
        <row r="37">
          <cell r="C37">
            <v>-99927.797501199966</v>
          </cell>
          <cell r="D37">
            <v>-80632.770369053542</v>
          </cell>
          <cell r="E37">
            <v>-82866.020130184377</v>
          </cell>
          <cell r="F37">
            <v>-80036.498483980948</v>
          </cell>
          <cell r="G37">
            <v>-94790.883499999996</v>
          </cell>
          <cell r="H37">
            <v>-83702.449088582536</v>
          </cell>
          <cell r="I37">
            <v>-82270.526989466787</v>
          </cell>
          <cell r="J37">
            <v>-75947.240634818518</v>
          </cell>
          <cell r="K37">
            <v>-96174.020369999984</v>
          </cell>
          <cell r="L37">
            <v>-81254.469359982599</v>
          </cell>
          <cell r="M37">
            <v>-72311.0312857635</v>
          </cell>
          <cell r="N37">
            <v>-83467.508083688284</v>
          </cell>
          <cell r="O37">
            <v>-93631.202992200124</v>
          </cell>
          <cell r="P37">
            <v>-80841.302422465684</v>
          </cell>
          <cell r="Q37">
            <v>-80413.55844852078</v>
          </cell>
          <cell r="R37">
            <v>-82399.181875381691</v>
          </cell>
          <cell r="S37">
            <v>-87532.83399479989</v>
          </cell>
          <cell r="T37">
            <v>-82930.791381917486</v>
          </cell>
          <cell r="U37">
            <v>-77326.581740599475</v>
          </cell>
          <cell r="V37">
            <v>-61994.323312991197</v>
          </cell>
          <cell r="W37">
            <v>-69779.772664199802</v>
          </cell>
          <cell r="X37">
            <v>-83667.817515589501</v>
          </cell>
          <cell r="Y37">
            <v>-77345.912765552872</v>
          </cell>
          <cell r="Z37">
            <v>-86312.633271894869</v>
          </cell>
          <cell r="AD37">
            <v>0</v>
          </cell>
          <cell r="AH37">
            <v>0</v>
          </cell>
          <cell r="AL37">
            <v>0</v>
          </cell>
          <cell r="AP37">
            <v>0</v>
          </cell>
          <cell r="AT37">
            <v>0</v>
          </cell>
          <cell r="AX37">
            <v>0</v>
          </cell>
          <cell r="AZ37">
            <v>-541836.51102239976</v>
          </cell>
          <cell r="BA37">
            <v>-493029.60013759136</v>
          </cell>
          <cell r="BB37">
            <v>-472533.63136008778</v>
          </cell>
          <cell r="BC37">
            <v>-470157.38566275546</v>
          </cell>
          <cell r="BE37">
            <v>-290892.70137119992</v>
          </cell>
          <cell r="BF37">
            <v>-245589.68881761865</v>
          </cell>
          <cell r="BG37">
            <v>-237447.57840541465</v>
          </cell>
          <cell r="BH37">
            <v>-239451.24720248772</v>
          </cell>
          <cell r="BI37">
            <v>-250943.80965119984</v>
          </cell>
          <cell r="BJ37">
            <v>-247439.91131997269</v>
          </cell>
          <cell r="BK37">
            <v>-235086.05295467313</v>
          </cell>
          <cell r="BL37">
            <v>-230706.13846026774</v>
          </cell>
          <cell r="BM37">
            <v>0</v>
          </cell>
          <cell r="BN37">
            <v>0</v>
          </cell>
          <cell r="BO37">
            <v>0</v>
          </cell>
          <cell r="BP37">
            <v>0</v>
          </cell>
          <cell r="BQ37">
            <v>0</v>
          </cell>
          <cell r="BR37">
            <v>0</v>
          </cell>
          <cell r="BS37">
            <v>0</v>
          </cell>
          <cell r="BT37">
            <v>0</v>
          </cell>
        </row>
        <row r="38">
          <cell r="C38">
            <v>-136267.0099156042</v>
          </cell>
          <cell r="D38">
            <v>-115885.41215174229</v>
          </cell>
          <cell r="E38">
            <v>-100302.30009800199</v>
          </cell>
          <cell r="F38">
            <v>-88277.051855286671</v>
          </cell>
          <cell r="G38">
            <v>-111691.87141875409</v>
          </cell>
          <cell r="H38">
            <v>-94710.415224715951</v>
          </cell>
          <cell r="I38">
            <v>-89037.072260798144</v>
          </cell>
          <cell r="J38">
            <v>-86120.708714367749</v>
          </cell>
          <cell r="K38">
            <v>-111105.35025173757</v>
          </cell>
          <cell r="L38">
            <v>-113475.28168692265</v>
          </cell>
          <cell r="M38">
            <v>-96565.681779262522</v>
          </cell>
          <cell r="N38">
            <v>-86653.544797142124</v>
          </cell>
          <cell r="O38">
            <v>-116546.48133550546</v>
          </cell>
          <cell r="P38">
            <v>-116437.40277811278</v>
          </cell>
          <cell r="Q38">
            <v>-91020.161404108163</v>
          </cell>
          <cell r="R38">
            <v>-89284.601360806191</v>
          </cell>
          <cell r="S38">
            <v>-114305.71049403198</v>
          </cell>
          <cell r="T38">
            <v>-111785.42862734024</v>
          </cell>
          <cell r="U38">
            <v>-95600.720590773679</v>
          </cell>
          <cell r="V38">
            <v>-84953.527685132809</v>
          </cell>
          <cell r="W38">
            <v>-108839.77734399107</v>
          </cell>
          <cell r="X38">
            <v>-110903.44473608311</v>
          </cell>
          <cell r="Y38">
            <v>-85857.25262248989</v>
          </cell>
          <cell r="Z38">
            <v>-86363.136622668797</v>
          </cell>
          <cell r="AD38">
            <v>0</v>
          </cell>
          <cell r="AH38">
            <v>0</v>
          </cell>
          <cell r="AL38">
            <v>0</v>
          </cell>
          <cell r="AP38">
            <v>0</v>
          </cell>
          <cell r="AT38">
            <v>0</v>
          </cell>
          <cell r="AX38">
            <v>0</v>
          </cell>
          <cell r="AZ38">
            <v>-698756.20075962436</v>
          </cell>
          <cell r="BA38">
            <v>-663197.38520491705</v>
          </cell>
          <cell r="BB38">
            <v>-558383.18875543447</v>
          </cell>
          <cell r="BC38">
            <v>-521652.5710354044</v>
          </cell>
          <cell r="BE38">
            <v>-359064.23158609588</v>
          </cell>
          <cell r="BF38">
            <v>-324071.10906338086</v>
          </cell>
          <cell r="BG38">
            <v>-285905.05413806264</v>
          </cell>
          <cell r="BH38">
            <v>-261051.30536679656</v>
          </cell>
          <cell r="BI38">
            <v>-339691.96917352849</v>
          </cell>
          <cell r="BJ38">
            <v>-339126.27614153613</v>
          </cell>
          <cell r="BK38">
            <v>-272478.13461737172</v>
          </cell>
          <cell r="BL38">
            <v>-260601.26566860784</v>
          </cell>
          <cell r="BM38">
            <v>0</v>
          </cell>
          <cell r="BN38">
            <v>0</v>
          </cell>
          <cell r="BO38">
            <v>0</v>
          </cell>
          <cell r="BP38">
            <v>0</v>
          </cell>
          <cell r="BQ38">
            <v>0</v>
          </cell>
          <cell r="BR38">
            <v>0</v>
          </cell>
          <cell r="BS38">
            <v>0</v>
          </cell>
          <cell r="BT38">
            <v>0</v>
          </cell>
        </row>
        <row r="39">
          <cell r="C39">
            <v>-69343.576050000003</v>
          </cell>
          <cell r="D39">
            <v>-60172.414699999994</v>
          </cell>
          <cell r="E39">
            <v>-57661.006572976301</v>
          </cell>
          <cell r="F39">
            <v>-53226.033104448346</v>
          </cell>
          <cell r="G39">
            <v>-59896.953819999893</v>
          </cell>
          <cell r="H39">
            <v>-53920.023670000002</v>
          </cell>
          <cell r="I39">
            <v>-48584.803867212198</v>
          </cell>
          <cell r="J39">
            <v>-49000.826982468752</v>
          </cell>
          <cell r="K39">
            <v>-59551.968139999997</v>
          </cell>
          <cell r="L39">
            <v>-56561.983719999997</v>
          </cell>
          <cell r="M39">
            <v>-52727.946780938604</v>
          </cell>
          <cell r="N39">
            <v>-48713.884459848799</v>
          </cell>
          <cell r="O39">
            <v>-59100.942729999995</v>
          </cell>
          <cell r="P39">
            <v>-58793.464399999903</v>
          </cell>
          <cell r="Q39">
            <v>-46277.680515647393</v>
          </cell>
          <cell r="R39">
            <v>-51218.535608282</v>
          </cell>
          <cell r="S39">
            <v>-56129.762790000095</v>
          </cell>
          <cell r="T39">
            <v>-56819.851329999998</v>
          </cell>
          <cell r="U39">
            <v>-50596.345010346005</v>
          </cell>
          <cell r="V39">
            <v>-49228.659633967101</v>
          </cell>
          <cell r="W39">
            <v>-51850.730430000003</v>
          </cell>
          <cell r="X39">
            <v>-53058.873659999997</v>
          </cell>
          <cell r="Y39">
            <v>-46008.881854531603</v>
          </cell>
          <cell r="Z39">
            <v>-48289.660217035504</v>
          </cell>
          <cell r="AD39">
            <v>0</v>
          </cell>
          <cell r="AH39">
            <v>0</v>
          </cell>
          <cell r="AL39">
            <v>0</v>
          </cell>
          <cell r="AP39">
            <v>0</v>
          </cell>
          <cell r="AT39">
            <v>0</v>
          </cell>
          <cell r="AX39">
            <v>0</v>
          </cell>
          <cell r="AZ39">
            <v>-355873.93395999994</v>
          </cell>
          <cell r="BA39">
            <v>-339326.61147999985</v>
          </cell>
          <cell r="BB39">
            <v>-301856.66460165213</v>
          </cell>
          <cell r="BC39">
            <v>-299677.60000605049</v>
          </cell>
          <cell r="BE39">
            <v>-188792.49800999989</v>
          </cell>
          <cell r="BF39">
            <v>-170654.42208999998</v>
          </cell>
          <cell r="BG39">
            <v>-158973.7572211271</v>
          </cell>
          <cell r="BH39">
            <v>-150940.7445467659</v>
          </cell>
          <cell r="BI39">
            <v>-167081.4359500001</v>
          </cell>
          <cell r="BJ39">
            <v>-168672.1893899999</v>
          </cell>
          <cell r="BK39">
            <v>-142882.90738052502</v>
          </cell>
          <cell r="BL39">
            <v>-148736.85545928462</v>
          </cell>
          <cell r="BM39">
            <v>0</v>
          </cell>
          <cell r="BN39">
            <v>0</v>
          </cell>
          <cell r="BO39">
            <v>0</v>
          </cell>
          <cell r="BP39">
            <v>0</v>
          </cell>
          <cell r="BQ39">
            <v>0</v>
          </cell>
          <cell r="BR39">
            <v>0</v>
          </cell>
          <cell r="BS39">
            <v>0</v>
          </cell>
          <cell r="BT39">
            <v>0</v>
          </cell>
        </row>
        <row r="40">
          <cell r="C40">
            <v>-53972.330195604191</v>
          </cell>
          <cell r="D40">
            <v>-38811.364581742302</v>
          </cell>
          <cell r="E40">
            <v>-29198.419977701567</v>
          </cell>
          <cell r="F40">
            <v>-27175.815231489054</v>
          </cell>
          <cell r="G40">
            <v>-39237.303458754192</v>
          </cell>
          <cell r="H40">
            <v>-27268.368304715939</v>
          </cell>
          <cell r="I40">
            <v>-28784.30999324776</v>
          </cell>
          <cell r="J40">
            <v>-29998.1747669164</v>
          </cell>
          <cell r="K40">
            <v>-37148.523591737576</v>
          </cell>
          <cell r="L40">
            <v>-39188.48750692264</v>
          </cell>
          <cell r="M40">
            <v>-33041.873044637498</v>
          </cell>
          <cell r="N40">
            <v>-30477.549762419647</v>
          </cell>
          <cell r="O40">
            <v>-41431.027885505486</v>
          </cell>
          <cell r="P40">
            <v>-40504.951008112868</v>
          </cell>
          <cell r="Q40">
            <v>-32929.635476505529</v>
          </cell>
          <cell r="R40">
            <v>-30849.354599203369</v>
          </cell>
          <cell r="S40">
            <v>-43026.907614031879</v>
          </cell>
          <cell r="T40">
            <v>-38129.777547340243</v>
          </cell>
          <cell r="U40">
            <v>-35886.450423529794</v>
          </cell>
          <cell r="V40">
            <v>-29347.767556199065</v>
          </cell>
          <cell r="W40">
            <v>-36892.623413991052</v>
          </cell>
          <cell r="X40">
            <v>-39178.480586083118</v>
          </cell>
          <cell r="Y40">
            <v>-30212.17796103131</v>
          </cell>
          <cell r="Z40">
            <v>-30560.157302473719</v>
          </cell>
          <cell r="AD40">
            <v>0</v>
          </cell>
          <cell r="AH40">
            <v>0</v>
          </cell>
          <cell r="AL40">
            <v>0</v>
          </cell>
          <cell r="AP40">
            <v>0</v>
          </cell>
          <cell r="AT40">
            <v>0</v>
          </cell>
          <cell r="AX40">
            <v>0</v>
          </cell>
          <cell r="AZ40">
            <v>-251708.7161596244</v>
          </cell>
          <cell r="BA40">
            <v>-223081.42953491709</v>
          </cell>
          <cell r="BB40">
            <v>-190052.86687665345</v>
          </cell>
          <cell r="BC40">
            <v>-178408.81921870128</v>
          </cell>
          <cell r="BE40">
            <v>-130358.15724609597</v>
          </cell>
          <cell r="BF40">
            <v>-105268.22039338088</v>
          </cell>
          <cell r="BG40">
            <v>-91024.603015586821</v>
          </cell>
          <cell r="BH40">
            <v>-87651.539760825093</v>
          </cell>
          <cell r="BI40">
            <v>-121350.55891352841</v>
          </cell>
          <cell r="BJ40">
            <v>-117813.20914153624</v>
          </cell>
          <cell r="BK40">
            <v>-99028.263861066633</v>
          </cell>
          <cell r="BL40">
            <v>-90757.279457876153</v>
          </cell>
          <cell r="BM40">
            <v>0</v>
          </cell>
          <cell r="BN40">
            <v>0</v>
          </cell>
          <cell r="BO40">
            <v>0</v>
          </cell>
          <cell r="BP40">
            <v>0</v>
          </cell>
          <cell r="BQ40">
            <v>0</v>
          </cell>
          <cell r="BR40">
            <v>0</v>
          </cell>
          <cell r="BS40">
            <v>0</v>
          </cell>
          <cell r="BT40">
            <v>0</v>
          </cell>
        </row>
        <row r="41">
          <cell r="C41">
            <v>-2814.92544</v>
          </cell>
          <cell r="D41">
            <v>-2677.2280300000002</v>
          </cell>
          <cell r="E41">
            <v>-2288.1335773241303</v>
          </cell>
          <cell r="F41">
            <v>-2245.5001893492858</v>
          </cell>
          <cell r="G41">
            <v>-2646.5056500000005</v>
          </cell>
          <cell r="H41">
            <v>-2354.4985999999999</v>
          </cell>
          <cell r="I41">
            <v>-2039.59189180522</v>
          </cell>
          <cell r="J41">
            <v>-2194.2946161716086</v>
          </cell>
          <cell r="K41">
            <v>-2865.2444299999997</v>
          </cell>
          <cell r="L41">
            <v>-2656.8147000000004</v>
          </cell>
          <cell r="M41">
            <v>-2002.1372092419399</v>
          </cell>
          <cell r="N41">
            <v>-2431.8419451329</v>
          </cell>
          <cell r="O41">
            <v>-2913.02351</v>
          </cell>
          <cell r="P41">
            <v>-2693.5718999999999</v>
          </cell>
          <cell r="Q41">
            <v>-2342.5161593022299</v>
          </cell>
          <cell r="R41">
            <v>-2431.1507255582001</v>
          </cell>
          <cell r="S41">
            <v>-2843.6499800000001</v>
          </cell>
          <cell r="T41">
            <v>-2803.9640899999999</v>
          </cell>
          <cell r="U41">
            <v>-2339.9853909860699</v>
          </cell>
          <cell r="V41">
            <v>-1907.1685733862998</v>
          </cell>
          <cell r="W41">
            <v>-2700.50693</v>
          </cell>
          <cell r="X41">
            <v>-2750.1210700000001</v>
          </cell>
          <cell r="Y41">
            <v>-2506.0349198398703</v>
          </cell>
          <cell r="Z41">
            <v>-2408.3057331595596</v>
          </cell>
          <cell r="AD41">
            <v>0</v>
          </cell>
          <cell r="AH41">
            <v>0</v>
          </cell>
          <cell r="AL41">
            <v>0</v>
          </cell>
          <cell r="AP41">
            <v>0</v>
          </cell>
          <cell r="AT41">
            <v>0</v>
          </cell>
          <cell r="AX41">
            <v>0</v>
          </cell>
          <cell r="AZ41">
            <v>-16783.855940000001</v>
          </cell>
          <cell r="BA41">
            <v>-15936.198389999998</v>
          </cell>
          <cell r="BB41">
            <v>-13518.39914849946</v>
          </cell>
          <cell r="BC41">
            <v>-13618.261782757852</v>
          </cell>
          <cell r="BE41">
            <v>-8326.6755200000007</v>
          </cell>
          <cell r="BF41">
            <v>-7688.54133</v>
          </cell>
          <cell r="BG41">
            <v>-6329.8626783712898</v>
          </cell>
          <cell r="BH41">
            <v>-6871.6367506537945</v>
          </cell>
          <cell r="BI41">
            <v>-8457.1804200000006</v>
          </cell>
          <cell r="BJ41">
            <v>-8247.6570600000014</v>
          </cell>
          <cell r="BK41">
            <v>-7188.5364701281705</v>
          </cell>
          <cell r="BL41">
            <v>-6746.6250321040588</v>
          </cell>
          <cell r="BM41">
            <v>0</v>
          </cell>
          <cell r="BN41">
            <v>0</v>
          </cell>
          <cell r="BO41">
            <v>0</v>
          </cell>
          <cell r="BP41">
            <v>0</v>
          </cell>
          <cell r="BQ41">
            <v>0</v>
          </cell>
          <cell r="BR41">
            <v>0</v>
          </cell>
          <cell r="BS41">
            <v>0</v>
          </cell>
          <cell r="BT41">
            <v>0</v>
          </cell>
        </row>
        <row r="42">
          <cell r="C42">
            <v>0</v>
          </cell>
          <cell r="D42">
            <v>0</v>
          </cell>
          <cell r="E42">
            <v>0</v>
          </cell>
          <cell r="F42">
            <v>0</v>
          </cell>
          <cell r="G42">
            <v>0</v>
          </cell>
          <cell r="H42">
            <v>0</v>
          </cell>
          <cell r="I42">
            <v>0.651322921</v>
          </cell>
          <cell r="J42">
            <v>-0.53261881100000008</v>
          </cell>
          <cell r="K42">
            <v>0</v>
          </cell>
          <cell r="L42">
            <v>0</v>
          </cell>
          <cell r="M42">
            <v>-1.8852806869000001</v>
          </cell>
          <cell r="N42">
            <v>-0.2620597408</v>
          </cell>
          <cell r="O42">
            <v>0</v>
          </cell>
          <cell r="P42">
            <v>0</v>
          </cell>
          <cell r="Q42">
            <v>0.32534734700000001</v>
          </cell>
          <cell r="R42">
            <v>-0.32927776260000002</v>
          </cell>
          <cell r="S42">
            <v>0</v>
          </cell>
          <cell r="T42">
            <v>0</v>
          </cell>
          <cell r="U42">
            <v>-0.87808591179999995</v>
          </cell>
          <cell r="V42">
            <v>-0.37596158029999999</v>
          </cell>
          <cell r="W42">
            <v>0</v>
          </cell>
          <cell r="X42">
            <v>0</v>
          </cell>
          <cell r="Y42">
            <v>-0.13484715289999999</v>
          </cell>
          <cell r="Z42">
            <v>0</v>
          </cell>
          <cell r="AD42">
            <v>0</v>
          </cell>
          <cell r="AH42">
            <v>0</v>
          </cell>
          <cell r="AL42">
            <v>0</v>
          </cell>
          <cell r="AP42">
            <v>0</v>
          </cell>
          <cell r="AT42">
            <v>0</v>
          </cell>
          <cell r="AX42">
            <v>0</v>
          </cell>
          <cell r="AZ42">
            <v>0</v>
          </cell>
          <cell r="BA42">
            <v>0</v>
          </cell>
          <cell r="BB42">
            <v>-1.9215434835999998</v>
          </cell>
          <cell r="BC42">
            <v>-1.4999178947000003</v>
          </cell>
          <cell r="BE42">
            <v>0</v>
          </cell>
          <cell r="BF42">
            <v>0</v>
          </cell>
          <cell r="BG42">
            <v>-1.2339577659000001</v>
          </cell>
          <cell r="BH42">
            <v>-0.79467855180000013</v>
          </cell>
          <cell r="BI42">
            <v>0</v>
          </cell>
          <cell r="BJ42">
            <v>0</v>
          </cell>
          <cell r="BK42">
            <v>-0.68758571769999999</v>
          </cell>
          <cell r="BL42">
            <v>-0.70523934290000001</v>
          </cell>
          <cell r="BM42">
            <v>0</v>
          </cell>
          <cell r="BN42">
            <v>0</v>
          </cell>
          <cell r="BO42">
            <v>0</v>
          </cell>
          <cell r="BP42">
            <v>0</v>
          </cell>
          <cell r="BQ42">
            <v>0</v>
          </cell>
          <cell r="BR42">
            <v>0</v>
          </cell>
          <cell r="BS42">
            <v>0</v>
          </cell>
          <cell r="BT42">
            <v>0</v>
          </cell>
        </row>
        <row r="43">
          <cell r="C43">
            <v>-10136.178230000001</v>
          </cell>
          <cell r="D43">
            <v>-14224.404839999997</v>
          </cell>
          <cell r="E43">
            <v>-11154.739970000001</v>
          </cell>
          <cell r="F43">
            <v>-5629.7033299999921</v>
          </cell>
          <cell r="G43">
            <v>-9911.1084900000005</v>
          </cell>
          <cell r="H43">
            <v>-11167.524650000003</v>
          </cell>
          <cell r="I43">
            <v>-9629.0178314539608</v>
          </cell>
          <cell r="J43">
            <v>-4926.8797299999887</v>
          </cell>
          <cell r="K43">
            <v>-11539.614089999999</v>
          </cell>
          <cell r="L43">
            <v>-15067.99576</v>
          </cell>
          <cell r="M43">
            <v>-8791.8394637576002</v>
          </cell>
          <cell r="N43">
            <v>-5030.0065699999795</v>
          </cell>
          <cell r="O43">
            <v>-13101.487209999999</v>
          </cell>
          <cell r="P43">
            <v>-14445.415470000004</v>
          </cell>
          <cell r="Q43">
            <v>-9470.6545999999998</v>
          </cell>
          <cell r="R43">
            <v>-4785.2311500000196</v>
          </cell>
          <cell r="S43">
            <v>-12305.390110000002</v>
          </cell>
          <cell r="T43">
            <v>-14031.835660000004</v>
          </cell>
          <cell r="U43">
            <v>-6777.0616800000098</v>
          </cell>
          <cell r="V43">
            <v>-4469.5559600000397</v>
          </cell>
          <cell r="W43">
            <v>-17395.916570000001</v>
          </cell>
          <cell r="X43">
            <v>-15915.969419999999</v>
          </cell>
          <cell r="Y43">
            <v>-7130.0230399341999</v>
          </cell>
          <cell r="Z43">
            <v>-5105.0133700000197</v>
          </cell>
          <cell r="AD43">
            <v>0</v>
          </cell>
          <cell r="AH43">
            <v>0</v>
          </cell>
          <cell r="AL43">
            <v>0</v>
          </cell>
          <cell r="AP43">
            <v>0</v>
          </cell>
          <cell r="AT43">
            <v>0</v>
          </cell>
          <cell r="AX43">
            <v>0</v>
          </cell>
          <cell r="AZ43">
            <v>-74389.694699999993</v>
          </cell>
          <cell r="BA43">
            <v>-84853.145800000013</v>
          </cell>
          <cell r="BB43">
            <v>-52953.336585145764</v>
          </cell>
          <cell r="BC43">
            <v>-29946.39011000004</v>
          </cell>
          <cell r="BE43">
            <v>-31586.900810000003</v>
          </cell>
          <cell r="BF43">
            <v>-40459.92525</v>
          </cell>
          <cell r="BG43">
            <v>-29575.59726521156</v>
          </cell>
          <cell r="BH43">
            <v>-15586.58962999996</v>
          </cell>
          <cell r="BI43">
            <v>-42802.793890000001</v>
          </cell>
          <cell r="BJ43">
            <v>-44393.220550000005</v>
          </cell>
          <cell r="BK43">
            <v>-23377.739319934211</v>
          </cell>
          <cell r="BL43">
            <v>-14359.800480000078</v>
          </cell>
          <cell r="BM43">
            <v>0</v>
          </cell>
          <cell r="BN43">
            <v>0</v>
          </cell>
          <cell r="BO43">
            <v>0</v>
          </cell>
          <cell r="BP43">
            <v>0</v>
          </cell>
          <cell r="BQ43">
            <v>0</v>
          </cell>
          <cell r="BR43">
            <v>0</v>
          </cell>
          <cell r="BS43">
            <v>0</v>
          </cell>
          <cell r="BT43">
            <v>0</v>
          </cell>
        </row>
        <row r="44">
          <cell r="C44">
            <v>-27931.741558732272</v>
          </cell>
          <cell r="D44">
            <v>-28099.671035872714</v>
          </cell>
          <cell r="E44">
            <v>-19236.270901696931</v>
          </cell>
          <cell r="F44">
            <v>-24654.693261113287</v>
          </cell>
          <cell r="G44">
            <v>-28793.013572632277</v>
          </cell>
          <cell r="H44">
            <v>-26963.895207801368</v>
          </cell>
          <cell r="I44">
            <v>-25490.230489079822</v>
          </cell>
          <cell r="J44">
            <v>-23456.152936099636</v>
          </cell>
          <cell r="K44">
            <v>-27793.812716138309</v>
          </cell>
          <cell r="L44">
            <v>-20753.775883309587</v>
          </cell>
          <cell r="M44">
            <v>-33035.054331707077</v>
          </cell>
          <cell r="N44">
            <v>-29341.289094405725</v>
          </cell>
          <cell r="O44">
            <v>-29835.776184807433</v>
          </cell>
          <cell r="P44">
            <v>-23327.358804645781</v>
          </cell>
          <cell r="Q44">
            <v>-24228.676372972761</v>
          </cell>
          <cell r="R44">
            <v>-19980.476087305382</v>
          </cell>
          <cell r="S44">
            <v>-30615.853763514468</v>
          </cell>
          <cell r="T44">
            <v>-25143.874751169154</v>
          </cell>
          <cell r="U44">
            <v>-20701.154506135692</v>
          </cell>
          <cell r="V44">
            <v>-23934.259942475572</v>
          </cell>
          <cell r="W44">
            <v>-25467.312374545669</v>
          </cell>
          <cell r="X44">
            <v>-24637.835375256451</v>
          </cell>
          <cell r="Y44">
            <v>-21826.84936741992</v>
          </cell>
          <cell r="Z44">
            <v>-18908.804866822997</v>
          </cell>
          <cell r="AD44">
            <v>0</v>
          </cell>
          <cell r="AH44">
            <v>0</v>
          </cell>
          <cell r="AL44">
            <v>0</v>
          </cell>
          <cell r="AP44">
            <v>0</v>
          </cell>
          <cell r="AT44">
            <v>0</v>
          </cell>
          <cell r="AX44">
            <v>0</v>
          </cell>
          <cell r="AZ44">
            <v>-170437.51017037043</v>
          </cell>
          <cell r="BA44">
            <v>-148926.41105805506</v>
          </cell>
          <cell r="BB44">
            <v>-144518.2359690122</v>
          </cell>
          <cell r="BC44">
            <v>-140275.6761882226</v>
          </cell>
          <cell r="BE44">
            <v>-84518.567847502854</v>
          </cell>
          <cell r="BF44">
            <v>-75817.342126983669</v>
          </cell>
          <cell r="BG44">
            <v>-77761.555722483841</v>
          </cell>
          <cell r="BH44">
            <v>-77452.135291618659</v>
          </cell>
          <cell r="BI44">
            <v>-85918.942322867573</v>
          </cell>
          <cell r="BJ44">
            <v>-73109.068931071379</v>
          </cell>
          <cell r="BK44">
            <v>-66756.680246528384</v>
          </cell>
          <cell r="BL44">
            <v>-62823.540896603947</v>
          </cell>
          <cell r="BM44">
            <v>0</v>
          </cell>
          <cell r="BN44">
            <v>0</v>
          </cell>
          <cell r="BO44">
            <v>0</v>
          </cell>
          <cell r="BP44">
            <v>0</v>
          </cell>
          <cell r="BQ44">
            <v>0</v>
          </cell>
          <cell r="BR44">
            <v>0</v>
          </cell>
          <cell r="BS44">
            <v>0</v>
          </cell>
          <cell r="BT44">
            <v>0</v>
          </cell>
        </row>
        <row r="45">
          <cell r="C45">
            <v>-23013.968078732272</v>
          </cell>
          <cell r="D45">
            <v>-22311.123195872715</v>
          </cell>
          <cell r="E45">
            <v>-14493.040097000481</v>
          </cell>
          <cell r="F45">
            <v>-20051.056540285368</v>
          </cell>
          <cell r="G45">
            <v>-23333.545892632275</v>
          </cell>
          <cell r="H45">
            <v>-21147.455117801368</v>
          </cell>
          <cell r="I45">
            <v>-21623.173053281851</v>
          </cell>
          <cell r="J45">
            <v>-18900.508530609048</v>
          </cell>
          <cell r="K45">
            <v>-22863.774136138309</v>
          </cell>
          <cell r="L45">
            <v>-15879.349473309585</v>
          </cell>
          <cell r="M45">
            <v>-28244.532123612309</v>
          </cell>
          <cell r="N45">
            <v>-23244.814265172226</v>
          </cell>
          <cell r="O45">
            <v>-24784.566504807433</v>
          </cell>
          <cell r="P45">
            <v>-18022.050564645779</v>
          </cell>
          <cell r="Q45">
            <v>-19570.965456139213</v>
          </cell>
          <cell r="R45">
            <v>-15480.124535924831</v>
          </cell>
          <cell r="S45">
            <v>-26143.93790351447</v>
          </cell>
          <cell r="T45">
            <v>-20240.541551169164</v>
          </cell>
          <cell r="U45">
            <v>-19920.81127810818</v>
          </cell>
          <cell r="V45">
            <v>-19925.055895379832</v>
          </cell>
          <cell r="W45">
            <v>-20707.879074545668</v>
          </cell>
          <cell r="X45">
            <v>-20150.025565256452</v>
          </cell>
          <cell r="Y45">
            <v>-19417.87833795273</v>
          </cell>
          <cell r="Z45">
            <v>-15018.574623292267</v>
          </cell>
          <cell r="AD45">
            <v>0</v>
          </cell>
          <cell r="AH45">
            <v>0</v>
          </cell>
          <cell r="AL45">
            <v>0</v>
          </cell>
          <cell r="AP45">
            <v>0</v>
          </cell>
          <cell r="AT45">
            <v>0</v>
          </cell>
          <cell r="AX45">
            <v>0</v>
          </cell>
          <cell r="AZ45">
            <v>-140847.67159037042</v>
          </cell>
          <cell r="BA45">
            <v>-117750.54546805506</v>
          </cell>
          <cell r="BB45">
            <v>-123270.40034609476</v>
          </cell>
          <cell r="BC45">
            <v>-112620.13439066357</v>
          </cell>
          <cell r="BE45">
            <v>-69211.288107502856</v>
          </cell>
          <cell r="BF45">
            <v>-59337.927786983666</v>
          </cell>
          <cell r="BG45">
            <v>-64360.745273894645</v>
          </cell>
          <cell r="BH45">
            <v>-62196.379336066646</v>
          </cell>
          <cell r="BI45">
            <v>-71636.383482867575</v>
          </cell>
          <cell r="BJ45">
            <v>-58412.617681071395</v>
          </cell>
          <cell r="BK45">
            <v>-58909.655072200127</v>
          </cell>
          <cell r="BL45">
            <v>-50423.755054596928</v>
          </cell>
          <cell r="BM45">
            <v>0</v>
          </cell>
          <cell r="BN45">
            <v>0</v>
          </cell>
          <cell r="BO45">
            <v>0</v>
          </cell>
          <cell r="BP45">
            <v>0</v>
          </cell>
          <cell r="BQ45">
            <v>0</v>
          </cell>
          <cell r="BR45">
            <v>0</v>
          </cell>
          <cell r="BS45">
            <v>0</v>
          </cell>
          <cell r="BT45">
            <v>0</v>
          </cell>
        </row>
        <row r="46">
          <cell r="C46">
            <v>-4917.7734800000007</v>
          </cell>
          <cell r="D46">
            <v>-5788.5478400000002</v>
          </cell>
          <cell r="E46">
            <v>-4743.2308046964499</v>
          </cell>
          <cell r="F46">
            <v>-4603.6367208279189</v>
          </cell>
          <cell r="G46">
            <v>-5459.4676799999997</v>
          </cell>
          <cell r="H46">
            <v>-5816.4400900000001</v>
          </cell>
          <cell r="I46">
            <v>-3867.0574357979699</v>
          </cell>
          <cell r="J46">
            <v>-4555.6444054905896</v>
          </cell>
          <cell r="K46">
            <v>-4930.0385800000004</v>
          </cell>
          <cell r="L46">
            <v>-4874.42641</v>
          </cell>
          <cell r="M46">
            <v>-4790.5222080947697</v>
          </cell>
          <cell r="N46">
            <v>-6096.4748292334998</v>
          </cell>
          <cell r="O46">
            <v>-5051.2096799999999</v>
          </cell>
          <cell r="P46">
            <v>-5305.3082400000003</v>
          </cell>
          <cell r="Q46">
            <v>-4657.7109168335501</v>
          </cell>
          <cell r="R46">
            <v>-4500.3515513805496</v>
          </cell>
          <cell r="S46">
            <v>-4471.9158599999992</v>
          </cell>
          <cell r="T46">
            <v>-4903.33319999999</v>
          </cell>
          <cell r="U46">
            <v>-780.34322802751194</v>
          </cell>
          <cell r="V46">
            <v>-4009.2040470957404</v>
          </cell>
          <cell r="W46">
            <v>-4759.4332999999997</v>
          </cell>
          <cell r="X46">
            <v>-4487.8098100000007</v>
          </cell>
          <cell r="Y46">
            <v>-2408.97102946719</v>
          </cell>
          <cell r="Z46">
            <v>-3890.2302435307297</v>
          </cell>
          <cell r="AD46">
            <v>0</v>
          </cell>
          <cell r="AH46">
            <v>0</v>
          </cell>
          <cell r="AL46">
            <v>0</v>
          </cell>
          <cell r="AP46">
            <v>0</v>
          </cell>
          <cell r="AT46">
            <v>0</v>
          </cell>
          <cell r="AX46">
            <v>0</v>
          </cell>
          <cell r="AZ46">
            <v>-29589.83858</v>
          </cell>
          <cell r="BA46">
            <v>-31175.865589999994</v>
          </cell>
          <cell r="BB46">
            <v>-21247.835622917442</v>
          </cell>
          <cell r="BC46">
            <v>-27655.541797559028</v>
          </cell>
          <cell r="BE46">
            <v>-15307.279740000002</v>
          </cell>
          <cell r="BF46">
            <v>-16479.414339999999</v>
          </cell>
          <cell r="BG46">
            <v>-13400.810448589189</v>
          </cell>
          <cell r="BH46">
            <v>-15255.755955552009</v>
          </cell>
          <cell r="BI46">
            <v>-14282.558839999998</v>
          </cell>
          <cell r="BJ46">
            <v>-14696.451249999991</v>
          </cell>
          <cell r="BK46">
            <v>-7847.0251743282515</v>
          </cell>
          <cell r="BL46">
            <v>-12399.785842007021</v>
          </cell>
          <cell r="BM46">
            <v>0</v>
          </cell>
          <cell r="BN46">
            <v>0</v>
          </cell>
          <cell r="BO46">
            <v>0</v>
          </cell>
          <cell r="BP46">
            <v>0</v>
          </cell>
          <cell r="BQ46">
            <v>0</v>
          </cell>
          <cell r="BR46">
            <v>0</v>
          </cell>
          <cell r="BS46">
            <v>0</v>
          </cell>
          <cell r="BT46">
            <v>0</v>
          </cell>
        </row>
        <row r="47">
          <cell r="C47">
            <v>-37581.382839999998</v>
          </cell>
          <cell r="D47">
            <v>-42924.319909999998</v>
          </cell>
          <cell r="E47">
            <v>-42760.3821886679</v>
          </cell>
          <cell r="F47">
            <v>-45076.199949827802</v>
          </cell>
          <cell r="G47">
            <v>-33692.496920000005</v>
          </cell>
          <cell r="H47">
            <v>-40701.534290000003</v>
          </cell>
          <cell r="I47">
            <v>-42034.368616249354</v>
          </cell>
          <cell r="J47">
            <v>-43856.810583305829</v>
          </cell>
          <cell r="K47">
            <v>-35226.281710000003</v>
          </cell>
          <cell r="L47">
            <v>-44242.415110000002</v>
          </cell>
          <cell r="M47">
            <v>-44103.84097053756</v>
          </cell>
          <cell r="N47">
            <v>-44669.848480359295</v>
          </cell>
          <cell r="O47">
            <v>-33497.656360000001</v>
          </cell>
          <cell r="P47">
            <v>-47201.377275899991</v>
          </cell>
          <cell r="Q47">
            <v>-43314.828488356245</v>
          </cell>
          <cell r="R47">
            <v>-46371.171058777159</v>
          </cell>
          <cell r="S47">
            <v>-34278.788289999997</v>
          </cell>
          <cell r="T47">
            <v>-43619.538495900008</v>
          </cell>
          <cell r="U47">
            <v>-42839.263106636899</v>
          </cell>
          <cell r="V47">
            <v>-47407.880632975255</v>
          </cell>
          <cell r="W47">
            <v>-24936.576029999902</v>
          </cell>
          <cell r="X47">
            <v>-42383.716295900005</v>
          </cell>
          <cell r="Y47">
            <v>-42638.56144872179</v>
          </cell>
          <cell r="Z47">
            <v>-44774.961478029138</v>
          </cell>
          <cell r="AD47">
            <v>0</v>
          </cell>
          <cell r="AH47">
            <v>0</v>
          </cell>
          <cell r="AL47">
            <v>0</v>
          </cell>
          <cell r="AP47">
            <v>0</v>
          </cell>
          <cell r="AT47">
            <v>0</v>
          </cell>
          <cell r="AX47">
            <v>0</v>
          </cell>
          <cell r="AZ47">
            <v>-199213.18214999992</v>
          </cell>
          <cell r="BA47">
            <v>-261072.90137769998</v>
          </cell>
          <cell r="BB47">
            <v>-257691.24481916978</v>
          </cell>
          <cell r="BC47">
            <v>-272156.87218327448</v>
          </cell>
          <cell r="BE47">
            <v>-106500.16147000002</v>
          </cell>
          <cell r="BF47">
            <v>-127868.26931</v>
          </cell>
          <cell r="BG47">
            <v>-128898.59177545481</v>
          </cell>
          <cell r="BH47">
            <v>-133602.85901349294</v>
          </cell>
          <cell r="BI47">
            <v>-92713.0206799999</v>
          </cell>
          <cell r="BJ47">
            <v>-133204.6320677</v>
          </cell>
          <cell r="BK47">
            <v>-128792.65304371493</v>
          </cell>
          <cell r="BL47">
            <v>-138554.01316978157</v>
          </cell>
          <cell r="BM47">
            <v>0</v>
          </cell>
          <cell r="BN47">
            <v>0</v>
          </cell>
          <cell r="BO47">
            <v>0</v>
          </cell>
          <cell r="BP47">
            <v>0</v>
          </cell>
          <cell r="BQ47">
            <v>0</v>
          </cell>
          <cell r="BR47">
            <v>0</v>
          </cell>
          <cell r="BS47">
            <v>0</v>
          </cell>
          <cell r="BT47">
            <v>0</v>
          </cell>
        </row>
        <row r="48">
          <cell r="C48">
            <v>-35749.64390526394</v>
          </cell>
          <cell r="D48">
            <v>-36980.89962389291</v>
          </cell>
          <cell r="E48">
            <v>-40404.078660360283</v>
          </cell>
          <cell r="F48">
            <v>-29830.197638503203</v>
          </cell>
          <cell r="G48">
            <v>-34313.560938214068</v>
          </cell>
          <cell r="H48">
            <v>-41085.050061667396</v>
          </cell>
          <cell r="I48">
            <v>-34653.20184219451</v>
          </cell>
          <cell r="J48">
            <v>-27942.031117737039</v>
          </cell>
          <cell r="K48">
            <v>-38319.297445341945</v>
          </cell>
          <cell r="L48">
            <v>-52264.951658502629</v>
          </cell>
          <cell r="M48">
            <v>-38916.392404918537</v>
          </cell>
          <cell r="N48">
            <v>-37023.372161389474</v>
          </cell>
          <cell r="O48">
            <v>-46503.697237874381</v>
          </cell>
          <cell r="P48">
            <v>-33387.556418787804</v>
          </cell>
          <cell r="Q48">
            <v>-35563.63984512147</v>
          </cell>
          <cell r="R48">
            <v>-30267.725076149167</v>
          </cell>
          <cell r="S48">
            <v>-38682.949478420924</v>
          </cell>
          <cell r="T48">
            <v>-40043.528590529866</v>
          </cell>
          <cell r="U48">
            <v>-41391.33391624166</v>
          </cell>
          <cell r="V48">
            <v>-29992.362503867891</v>
          </cell>
          <cell r="W48">
            <v>-43782.650358626284</v>
          </cell>
          <cell r="X48">
            <v>-27277.430007859337</v>
          </cell>
          <cell r="Y48">
            <v>-38769.68507611769</v>
          </cell>
          <cell r="Z48">
            <v>-26688.536732794459</v>
          </cell>
          <cell r="AD48">
            <v>0</v>
          </cell>
          <cell r="AH48">
            <v>0</v>
          </cell>
          <cell r="AL48">
            <v>0</v>
          </cell>
          <cell r="AP48">
            <v>0</v>
          </cell>
          <cell r="AT48">
            <v>0</v>
          </cell>
          <cell r="AX48">
            <v>0</v>
          </cell>
          <cell r="AZ48">
            <v>-237351.79936374153</v>
          </cell>
          <cell r="BA48">
            <v>-231039.41636123994</v>
          </cell>
          <cell r="BB48">
            <v>-229698.33174495414</v>
          </cell>
          <cell r="BC48">
            <v>-181744.22523044122</v>
          </cell>
          <cell r="BE48">
            <v>-108382.50228881996</v>
          </cell>
          <cell r="BF48">
            <v>-130330.90134406294</v>
          </cell>
          <cell r="BG48">
            <v>-113973.67290747332</v>
          </cell>
          <cell r="BH48">
            <v>-94795.600917629723</v>
          </cell>
          <cell r="BI48">
            <v>-128969.29707492159</v>
          </cell>
          <cell r="BJ48">
            <v>-100708.51501717701</v>
          </cell>
          <cell r="BK48">
            <v>-115724.65883748082</v>
          </cell>
          <cell r="BL48">
            <v>-86948.624312811517</v>
          </cell>
          <cell r="BM48">
            <v>0</v>
          </cell>
          <cell r="BN48">
            <v>0</v>
          </cell>
          <cell r="BO48">
            <v>0</v>
          </cell>
          <cell r="BP48">
            <v>0</v>
          </cell>
          <cell r="BQ48">
            <v>0</v>
          </cell>
          <cell r="BR48">
            <v>0</v>
          </cell>
          <cell r="BS48">
            <v>0</v>
          </cell>
          <cell r="BT48">
            <v>0</v>
          </cell>
        </row>
        <row r="49">
          <cell r="C49">
            <v>-31114.371919999998</v>
          </cell>
          <cell r="D49">
            <v>-32627.529355973591</v>
          </cell>
          <cell r="E49">
            <v>-38071.083659235905</v>
          </cell>
          <cell r="F49">
            <v>-26939.641419062576</v>
          </cell>
          <cell r="G49">
            <v>-26536.22164</v>
          </cell>
          <cell r="H49">
            <v>-33725.46804</v>
          </cell>
          <cell r="I49">
            <v>-31289.0362973991</v>
          </cell>
          <cell r="J49">
            <v>-24849.904945412229</v>
          </cell>
          <cell r="K49">
            <v>-28107.249039999999</v>
          </cell>
          <cell r="L49">
            <v>-46941.655118000002</v>
          </cell>
          <cell r="M49">
            <v>-34428.452316674797</v>
          </cell>
          <cell r="N49">
            <v>-34582.576736070201</v>
          </cell>
          <cell r="O49">
            <v>-31769.970989999998</v>
          </cell>
          <cell r="P49">
            <v>-28743.030159999995</v>
          </cell>
          <cell r="Q49">
            <v>-31779.3998655781</v>
          </cell>
          <cell r="R49">
            <v>-25926.825976858298</v>
          </cell>
          <cell r="S49">
            <v>-32146.460270000003</v>
          </cell>
          <cell r="T49">
            <v>-33568.468869999997</v>
          </cell>
          <cell r="U49">
            <v>-37021.457630598001</v>
          </cell>
          <cell r="V49">
            <v>-25506.832333147202</v>
          </cell>
          <cell r="W49">
            <v>-35268.093959999998</v>
          </cell>
          <cell r="X49">
            <v>-22053.784739999999</v>
          </cell>
          <cell r="Y49">
            <v>-31806.479379368102</v>
          </cell>
          <cell r="Z49">
            <v>-24286.968102863699</v>
          </cell>
          <cell r="AD49">
            <v>0</v>
          </cell>
          <cell r="AH49">
            <v>0</v>
          </cell>
          <cell r="AL49">
            <v>0</v>
          </cell>
          <cell r="AP49">
            <v>0</v>
          </cell>
          <cell r="AT49">
            <v>0</v>
          </cell>
          <cell r="AX49">
            <v>0</v>
          </cell>
          <cell r="AZ49">
            <v>-184942.36781999998</v>
          </cell>
          <cell r="BA49">
            <v>-197659.9362839736</v>
          </cell>
          <cell r="BB49">
            <v>-204395.909148854</v>
          </cell>
          <cell r="BC49">
            <v>-162092.74951341419</v>
          </cell>
          <cell r="BE49">
            <v>-85757.842599999989</v>
          </cell>
          <cell r="BF49">
            <v>-113294.65251397359</v>
          </cell>
          <cell r="BG49">
            <v>-103788.57227330979</v>
          </cell>
          <cell r="BH49">
            <v>-86372.12310054501</v>
          </cell>
          <cell r="BI49">
            <v>-99184.525219999996</v>
          </cell>
          <cell r="BJ49">
            <v>-84365.283769999995</v>
          </cell>
          <cell r="BK49">
            <v>-100607.33687554421</v>
          </cell>
          <cell r="BL49">
            <v>-75720.626412869198</v>
          </cell>
          <cell r="BM49">
            <v>0</v>
          </cell>
          <cell r="BN49">
            <v>0</v>
          </cell>
          <cell r="BO49">
            <v>0</v>
          </cell>
          <cell r="BP49">
            <v>0</v>
          </cell>
          <cell r="BQ49">
            <v>0</v>
          </cell>
          <cell r="BR49">
            <v>0</v>
          </cell>
          <cell r="BS49">
            <v>0</v>
          </cell>
          <cell r="BT49">
            <v>0</v>
          </cell>
        </row>
        <row r="50">
          <cell r="C50">
            <v>-4635.2719852639402</v>
          </cell>
          <cell r="D50">
            <v>-4353.3702679193193</v>
          </cell>
          <cell r="E50">
            <v>-2332.99500112438</v>
          </cell>
          <cell r="F50">
            <v>-2890.5562194406284</v>
          </cell>
          <cell r="G50">
            <v>-7777.3392982140695</v>
          </cell>
          <cell r="H50">
            <v>-7359.5820216674001</v>
          </cell>
          <cell r="I50">
            <v>-3364.1655447954099</v>
          </cell>
          <cell r="J50">
            <v>-3092.1261723248117</v>
          </cell>
          <cell r="K50">
            <v>-10212.04840534195</v>
          </cell>
          <cell r="L50">
            <v>-5323.2965405026298</v>
          </cell>
          <cell r="M50">
            <v>-4487.9400882437394</v>
          </cell>
          <cell r="N50">
            <v>-2440.7954253192702</v>
          </cell>
          <cell r="O50">
            <v>-14733.72624787438</v>
          </cell>
          <cell r="P50">
            <v>-4644.5262587878096</v>
          </cell>
          <cell r="Q50">
            <v>-3784.2399795433703</v>
          </cell>
          <cell r="R50">
            <v>-4340.8990992908703</v>
          </cell>
          <cell r="S50">
            <v>-6536.4892084209205</v>
          </cell>
          <cell r="T50">
            <v>-6475.0597205298691</v>
          </cell>
          <cell r="U50">
            <v>-4369.8762856436606</v>
          </cell>
          <cell r="V50">
            <v>-4485.53017072069</v>
          </cell>
          <cell r="W50">
            <v>-8514.5563986262896</v>
          </cell>
          <cell r="X50">
            <v>-5223.6452678593396</v>
          </cell>
          <cell r="Y50">
            <v>-6963.2056967495901</v>
          </cell>
          <cell r="Z50">
            <v>-2401.5686299307599</v>
          </cell>
          <cell r="AD50">
            <v>0</v>
          </cell>
          <cell r="AH50">
            <v>0</v>
          </cell>
          <cell r="AL50">
            <v>0</v>
          </cell>
          <cell r="AP50">
            <v>0</v>
          </cell>
          <cell r="AT50">
            <v>0</v>
          </cell>
          <cell r="AX50">
            <v>0</v>
          </cell>
          <cell r="AZ50">
            <v>-52409.43154374155</v>
          </cell>
          <cell r="BA50">
            <v>-33379.480077266366</v>
          </cell>
          <cell r="BB50">
            <v>-25302.42259610015</v>
          </cell>
          <cell r="BC50">
            <v>-19651.475717027028</v>
          </cell>
          <cell r="BE50">
            <v>-22624.65968881996</v>
          </cell>
          <cell r="BF50">
            <v>-17036.248830089349</v>
          </cell>
          <cell r="BG50">
            <v>-10185.100634163529</v>
          </cell>
          <cell r="BH50">
            <v>-8423.4778170847094</v>
          </cell>
          <cell r="BI50">
            <v>-29784.77185492159</v>
          </cell>
          <cell r="BJ50">
            <v>-16343.231247177018</v>
          </cell>
          <cell r="BK50">
            <v>-15117.321961936621</v>
          </cell>
          <cell r="BL50">
            <v>-11227.99789994232</v>
          </cell>
          <cell r="BM50">
            <v>0</v>
          </cell>
          <cell r="BN50">
            <v>0</v>
          </cell>
          <cell r="BO50">
            <v>0</v>
          </cell>
          <cell r="BP50">
            <v>0</v>
          </cell>
          <cell r="BQ50">
            <v>0</v>
          </cell>
          <cell r="BR50">
            <v>0</v>
          </cell>
          <cell r="BS50">
            <v>0</v>
          </cell>
          <cell r="BT50">
            <v>0</v>
          </cell>
        </row>
        <row r="51">
          <cell r="C51">
            <v>-133866.79467039957</v>
          </cell>
          <cell r="D51">
            <v>-129521.72724932025</v>
          </cell>
          <cell r="E51">
            <v>-148404.01802046644</v>
          </cell>
          <cell r="F51">
            <v>-71736.222172013629</v>
          </cell>
          <cell r="G51">
            <v>-124000.20048039946</v>
          </cell>
          <cell r="H51">
            <v>-122734.80190392076</v>
          </cell>
          <cell r="I51">
            <v>-119700.8361980608</v>
          </cell>
          <cell r="J51">
            <v>-92185.531457216479</v>
          </cell>
          <cell r="K51">
            <v>-134825.54963678221</v>
          </cell>
          <cell r="L51">
            <v>-123387.9166771427</v>
          </cell>
          <cell r="M51">
            <v>-49754.480852995308</v>
          </cell>
          <cell r="N51">
            <v>-121454.24637592369</v>
          </cell>
          <cell r="O51">
            <v>-126505.95372105137</v>
          </cell>
          <cell r="P51">
            <v>-130428.20010096865</v>
          </cell>
          <cell r="Q51">
            <v>-101446.48616633777</v>
          </cell>
          <cell r="R51">
            <v>-104927.55406205982</v>
          </cell>
          <cell r="S51">
            <v>-146649.65939531507</v>
          </cell>
          <cell r="T51">
            <v>-126696.59678662037</v>
          </cell>
          <cell r="U51">
            <v>-129035.90692353106</v>
          </cell>
          <cell r="V51">
            <v>-120068.95011041194</v>
          </cell>
          <cell r="W51">
            <v>-131345.44006424668</v>
          </cell>
          <cell r="X51">
            <v>-134896.84671579808</v>
          </cell>
          <cell r="Y51">
            <v>-71664.07700930709</v>
          </cell>
          <cell r="Z51">
            <v>-129728.75010347426</v>
          </cell>
          <cell r="AD51">
            <v>0</v>
          </cell>
          <cell r="AH51">
            <v>0</v>
          </cell>
          <cell r="AL51">
            <v>0</v>
          </cell>
          <cell r="AP51">
            <v>0</v>
          </cell>
          <cell r="AT51">
            <v>0</v>
          </cell>
          <cell r="AX51">
            <v>0</v>
          </cell>
          <cell r="AZ51">
            <v>-797193.5979681944</v>
          </cell>
          <cell r="BA51">
            <v>-767666.08943377074</v>
          </cell>
          <cell r="BB51">
            <v>-620005.80517069856</v>
          </cell>
          <cell r="BC51">
            <v>-640101.25428109989</v>
          </cell>
          <cell r="BE51">
            <v>-392691.5447875812</v>
          </cell>
          <cell r="BF51">
            <v>-375645.44583038369</v>
          </cell>
          <cell r="BG51">
            <v>-317859.33507152251</v>
          </cell>
          <cell r="BH51">
            <v>-285376.00000515376</v>
          </cell>
          <cell r="BI51">
            <v>-404502.05318061309</v>
          </cell>
          <cell r="BJ51">
            <v>-392020.64360338706</v>
          </cell>
          <cell r="BK51">
            <v>-302146.47009917593</v>
          </cell>
          <cell r="BL51">
            <v>-354725.25427594606</v>
          </cell>
          <cell r="BM51">
            <v>0</v>
          </cell>
          <cell r="BN51">
            <v>0</v>
          </cell>
          <cell r="BO51">
            <v>0</v>
          </cell>
          <cell r="BP51">
            <v>0</v>
          </cell>
          <cell r="BQ51">
            <v>0</v>
          </cell>
          <cell r="BR51">
            <v>0</v>
          </cell>
          <cell r="BS51">
            <v>0</v>
          </cell>
          <cell r="BT51">
            <v>0</v>
          </cell>
        </row>
        <row r="52">
          <cell r="C52">
            <v>-50128.849206629304</v>
          </cell>
          <cell r="D52">
            <v>-36316.864469427499</v>
          </cell>
          <cell r="E52">
            <v>-41064.440966405047</v>
          </cell>
          <cell r="F52">
            <v>-20948.557368561909</v>
          </cell>
          <cell r="G52">
            <v>-31595.434669854807</v>
          </cell>
          <cell r="H52">
            <v>-28393.004013352591</v>
          </cell>
          <cell r="I52">
            <v>-27833.969998261444</v>
          </cell>
          <cell r="J52">
            <v>-22923.432457476905</v>
          </cell>
          <cell r="K52">
            <v>-43304.85275766316</v>
          </cell>
          <cell r="L52">
            <v>-43415.031417412538</v>
          </cell>
          <cell r="M52">
            <v>-37760.414587637293</v>
          </cell>
          <cell r="N52">
            <v>-28407.093507801197</v>
          </cell>
          <cell r="O52">
            <v>-43336.44994234739</v>
          </cell>
          <cell r="P52">
            <v>-30218.895369575304</v>
          </cell>
          <cell r="Q52">
            <v>-32946.331799266045</v>
          </cell>
          <cell r="R52">
            <v>-30160.675996249389</v>
          </cell>
          <cell r="S52">
            <v>-46162.559263565374</v>
          </cell>
          <cell r="T52">
            <v>-40026.195737978625</v>
          </cell>
          <cell r="U52">
            <v>-38216.121055839372</v>
          </cell>
          <cell r="V52">
            <v>-35837.808718539251</v>
          </cell>
          <cell r="W52">
            <v>-47875.162361666291</v>
          </cell>
          <cell r="X52">
            <v>-38726.006004605064</v>
          </cell>
          <cell r="Y52">
            <v>-36014.1570129268</v>
          </cell>
          <cell r="Z52">
            <v>-30224.610344501325</v>
          </cell>
          <cell r="AD52">
            <v>0</v>
          </cell>
          <cell r="AH52">
            <v>0</v>
          </cell>
          <cell r="AL52">
            <v>0</v>
          </cell>
          <cell r="AP52">
            <v>0</v>
          </cell>
          <cell r="AT52">
            <v>0</v>
          </cell>
          <cell r="AX52">
            <v>0</v>
          </cell>
          <cell r="AZ52">
            <v>-262403.30820172635</v>
          </cell>
          <cell r="BA52">
            <v>-217095.99701235161</v>
          </cell>
          <cell r="BB52">
            <v>-213835.435420336</v>
          </cell>
          <cell r="BC52">
            <v>-168502.17839312999</v>
          </cell>
          <cell r="BE52">
            <v>-125029.13663414727</v>
          </cell>
          <cell r="BF52">
            <v>-108124.89990019263</v>
          </cell>
          <cell r="BG52">
            <v>-106658.82555230378</v>
          </cell>
          <cell r="BH52">
            <v>-72279.083333840012</v>
          </cell>
          <cell r="BI52">
            <v>-137374.17156757906</v>
          </cell>
          <cell r="BJ52">
            <v>-108971.097112159</v>
          </cell>
          <cell r="BK52">
            <v>-107176.60986803222</v>
          </cell>
          <cell r="BL52">
            <v>-96223.095059289975</v>
          </cell>
          <cell r="BM52">
            <v>0</v>
          </cell>
          <cell r="BN52">
            <v>0</v>
          </cell>
          <cell r="BO52">
            <v>0</v>
          </cell>
          <cell r="BP52">
            <v>0</v>
          </cell>
          <cell r="BQ52">
            <v>0</v>
          </cell>
          <cell r="BR52">
            <v>0</v>
          </cell>
          <cell r="BS52">
            <v>0</v>
          </cell>
          <cell r="BT52">
            <v>0</v>
          </cell>
        </row>
        <row r="53">
          <cell r="C53">
            <v>-12539.98813</v>
          </cell>
          <cell r="D53">
            <v>-14059.717500000001</v>
          </cell>
          <cell r="E53">
            <v>-14533.6370030043</v>
          </cell>
          <cell r="F53">
            <v>-12640.808723032947</v>
          </cell>
          <cell r="G53">
            <v>-17363.048920000001</v>
          </cell>
          <cell r="H53">
            <v>-16437.906179999998</v>
          </cell>
          <cell r="I53">
            <v>-15686.632745262699</v>
          </cell>
          <cell r="J53">
            <v>-15761.250052911853</v>
          </cell>
          <cell r="K53">
            <v>-15094.046900000001</v>
          </cell>
          <cell r="L53">
            <v>-16085.90789</v>
          </cell>
          <cell r="M53">
            <v>-26668.799647350101</v>
          </cell>
          <cell r="N53">
            <v>-11423.8238872773</v>
          </cell>
          <cell r="O53">
            <v>-14606.205029999999</v>
          </cell>
          <cell r="P53">
            <v>-16175.762129999999</v>
          </cell>
          <cell r="Q53">
            <v>-16722.043018293301</v>
          </cell>
          <cell r="R53">
            <v>-15496.5336837579</v>
          </cell>
          <cell r="S53">
            <v>-11848.870780000001</v>
          </cell>
          <cell r="T53">
            <v>-16359.893619999999</v>
          </cell>
          <cell r="U53">
            <v>-16941.683435758798</v>
          </cell>
          <cell r="V53">
            <v>-12964.7641730696</v>
          </cell>
          <cell r="W53">
            <v>-15720.015259999998</v>
          </cell>
          <cell r="X53">
            <v>-16241.45287999999</v>
          </cell>
          <cell r="Y53">
            <v>14298.311854358399</v>
          </cell>
          <cell r="Z53">
            <v>-15070.810971483801</v>
          </cell>
          <cell r="AD53">
            <v>0</v>
          </cell>
          <cell r="AH53">
            <v>0</v>
          </cell>
          <cell r="AL53">
            <v>0</v>
          </cell>
          <cell r="AP53">
            <v>0</v>
          </cell>
          <cell r="AT53">
            <v>0</v>
          </cell>
          <cell r="AX53">
            <v>0</v>
          </cell>
          <cell r="AZ53">
            <v>-87172.175019999995</v>
          </cell>
          <cell r="BA53">
            <v>-95360.640199999994</v>
          </cell>
          <cell r="BB53">
            <v>-76254.483995310802</v>
          </cell>
          <cell r="BC53">
            <v>-83357.991491533408</v>
          </cell>
          <cell r="BE53">
            <v>-44997.08395</v>
          </cell>
          <cell r="BF53">
            <v>-46583.531569999999</v>
          </cell>
          <cell r="BG53">
            <v>-56889.069395617102</v>
          </cell>
          <cell r="BH53">
            <v>-39825.882663222103</v>
          </cell>
          <cell r="BI53">
            <v>-42175.091070000002</v>
          </cell>
          <cell r="BJ53">
            <v>-48777.108629999988</v>
          </cell>
          <cell r="BK53">
            <v>-19365.4145996937</v>
          </cell>
          <cell r="BL53">
            <v>-43532.108828311299</v>
          </cell>
          <cell r="BM53">
            <v>0</v>
          </cell>
          <cell r="BN53">
            <v>0</v>
          </cell>
          <cell r="BO53">
            <v>0</v>
          </cell>
          <cell r="BP53">
            <v>0</v>
          </cell>
          <cell r="BQ53">
            <v>0</v>
          </cell>
          <cell r="BR53">
            <v>0</v>
          </cell>
          <cell r="BS53">
            <v>0</v>
          </cell>
          <cell r="BT53">
            <v>0</v>
          </cell>
        </row>
        <row r="54">
          <cell r="C54">
            <v>-229.63605315346553</v>
          </cell>
          <cell r="D54">
            <v>-180.36921682828284</v>
          </cell>
          <cell r="E54">
            <v>-181.29023851285228</v>
          </cell>
          <cell r="F54">
            <v>-114.07745705202311</v>
          </cell>
          <cell r="G54">
            <v>-181.20172819785338</v>
          </cell>
          <cell r="H54">
            <v>-155.40457552160279</v>
          </cell>
          <cell r="I54">
            <v>-177.83561148554023</v>
          </cell>
          <cell r="J54">
            <v>-116.3935947188106</v>
          </cell>
          <cell r="K54">
            <v>-186.81420402749231</v>
          </cell>
          <cell r="L54">
            <v>-127.14548077316337</v>
          </cell>
          <cell r="M54">
            <v>-149.90748862350205</v>
          </cell>
          <cell r="N54">
            <v>-120.5183951512373</v>
          </cell>
          <cell r="O54">
            <v>-202.09755742950423</v>
          </cell>
          <cell r="P54">
            <v>-187.0708438392665</v>
          </cell>
          <cell r="Q54">
            <v>-159.57139559095242</v>
          </cell>
          <cell r="R54">
            <v>-121.48945067225947</v>
          </cell>
          <cell r="S54">
            <v>-179.11923116245819</v>
          </cell>
          <cell r="T54">
            <v>-161.40832269678617</v>
          </cell>
          <cell r="U54">
            <v>-155.86095160794301</v>
          </cell>
          <cell r="V54">
            <v>-123.62957957366778</v>
          </cell>
          <cell r="W54">
            <v>-187.95672274448231</v>
          </cell>
          <cell r="X54">
            <v>-188.04833539988374</v>
          </cell>
          <cell r="Y54">
            <v>-185.12421377806837</v>
          </cell>
          <cell r="Z54">
            <v>-147.20834700160765</v>
          </cell>
          <cell r="AD54">
            <v>0</v>
          </cell>
          <cell r="AH54">
            <v>0</v>
          </cell>
          <cell r="AL54">
            <v>0</v>
          </cell>
          <cell r="AP54">
            <v>0</v>
          </cell>
          <cell r="AT54">
            <v>0</v>
          </cell>
          <cell r="AX54">
            <v>0</v>
          </cell>
          <cell r="AZ54">
            <v>-1166.8254967152559</v>
          </cell>
          <cell r="BA54">
            <v>-999.44677505898551</v>
          </cell>
          <cell r="BB54">
            <v>-1009.5898995988583</v>
          </cell>
          <cell r="BC54">
            <v>-743.31682416960587</v>
          </cell>
          <cell r="BE54">
            <v>-597.65198537881122</v>
          </cell>
          <cell r="BF54">
            <v>-462.91927312304904</v>
          </cell>
          <cell r="BG54">
            <v>-509.03333862189453</v>
          </cell>
          <cell r="BH54">
            <v>-350.98944692207101</v>
          </cell>
          <cell r="BI54">
            <v>-569.17351133644479</v>
          </cell>
          <cell r="BJ54">
            <v>-536.52750193593647</v>
          </cell>
          <cell r="BK54">
            <v>-500.55656097696374</v>
          </cell>
          <cell r="BL54">
            <v>-392.32737724753491</v>
          </cell>
          <cell r="BM54">
            <v>0</v>
          </cell>
          <cell r="BN54">
            <v>0</v>
          </cell>
          <cell r="BO54">
            <v>0</v>
          </cell>
          <cell r="BP54">
            <v>0</v>
          </cell>
          <cell r="BQ54">
            <v>0</v>
          </cell>
          <cell r="BR54">
            <v>0</v>
          </cell>
          <cell r="BS54">
            <v>0</v>
          </cell>
          <cell r="BT54">
            <v>0</v>
          </cell>
        </row>
        <row r="55">
          <cell r="C55">
            <v>-13885.608089999991</v>
          </cell>
          <cell r="D55">
            <v>-16918.007300000001</v>
          </cell>
          <cell r="E55">
            <v>-41156.997757673998</v>
          </cell>
          <cell r="F55">
            <v>2743.5742399869705</v>
          </cell>
          <cell r="G55">
            <v>-24594.030409999999</v>
          </cell>
          <cell r="H55">
            <v>-21682.98456999999</v>
          </cell>
          <cell r="I55">
            <v>-25651.966829488301</v>
          </cell>
          <cell r="J55">
            <v>-5388.0012600125883</v>
          </cell>
          <cell r="K55">
            <v>-10686.475739999991</v>
          </cell>
          <cell r="L55">
            <v>-18385.539519999998</v>
          </cell>
          <cell r="M55">
            <v>67448.775284776493</v>
          </cell>
          <cell r="N55">
            <v>-35537.196700116998</v>
          </cell>
          <cell r="O55">
            <v>-13343.380699999905</v>
          </cell>
          <cell r="P55">
            <v>-17887.187250000006</v>
          </cell>
          <cell r="Q55">
            <v>-7355.54207625042</v>
          </cell>
          <cell r="R55">
            <v>-12674.291067390901</v>
          </cell>
          <cell r="S55">
            <v>-16858.729319999988</v>
          </cell>
          <cell r="T55">
            <v>-15126.081440000011</v>
          </cell>
          <cell r="U55">
            <v>-21159.204228977302</v>
          </cell>
          <cell r="V55">
            <v>-21154.504262132297</v>
          </cell>
          <cell r="W55">
            <v>-27875.984960000002</v>
          </cell>
          <cell r="X55">
            <v>-16095.08890000001</v>
          </cell>
          <cell r="Y55">
            <v>-2607.0450035000404</v>
          </cell>
          <cell r="Z55">
            <v>-23258.691590197202</v>
          </cell>
          <cell r="AD55">
            <v>0</v>
          </cell>
          <cell r="AH55">
            <v>0</v>
          </cell>
          <cell r="AL55">
            <v>0</v>
          </cell>
          <cell r="AP55">
            <v>0</v>
          </cell>
          <cell r="AT55">
            <v>0</v>
          </cell>
          <cell r="AX55">
            <v>0</v>
          </cell>
          <cell r="AZ55">
            <v>-107244.20921999987</v>
          </cell>
          <cell r="BA55">
            <v>-106094.88898000002</v>
          </cell>
          <cell r="BB55">
            <v>-30481.980611113577</v>
          </cell>
          <cell r="BC55">
            <v>-95269.110639863007</v>
          </cell>
          <cell r="BE55">
            <v>-49166.114239999981</v>
          </cell>
          <cell r="BF55">
            <v>-56986.531389999989</v>
          </cell>
          <cell r="BG55">
            <v>639.81069761418621</v>
          </cell>
          <cell r="BH55">
            <v>-38181.623720142612</v>
          </cell>
          <cell r="BI55">
            <v>-58078.094979999893</v>
          </cell>
          <cell r="BJ55">
            <v>-49108.357590000029</v>
          </cell>
          <cell r="BK55">
            <v>-31121.791308727763</v>
          </cell>
          <cell r="BL55">
            <v>-57087.486919720403</v>
          </cell>
          <cell r="BM55">
            <v>0</v>
          </cell>
          <cell r="BN55">
            <v>0</v>
          </cell>
          <cell r="BO55">
            <v>0</v>
          </cell>
          <cell r="BP55">
            <v>0</v>
          </cell>
          <cell r="BQ55">
            <v>0</v>
          </cell>
          <cell r="BR55">
            <v>0</v>
          </cell>
          <cell r="BS55">
            <v>0</v>
          </cell>
          <cell r="BT55">
            <v>0</v>
          </cell>
        </row>
        <row r="56">
          <cell r="C56">
            <v>-57082.713190616792</v>
          </cell>
          <cell r="D56">
            <v>-62046.768763064458</v>
          </cell>
          <cell r="E56">
            <v>-51467.652054870247</v>
          </cell>
          <cell r="F56">
            <v>-40776.352863353721</v>
          </cell>
          <cell r="G56">
            <v>-50266.484752346805</v>
          </cell>
          <cell r="H56">
            <v>-56065.502565046583</v>
          </cell>
          <cell r="I56">
            <v>-50350.431013562818</v>
          </cell>
          <cell r="J56">
            <v>-47996.454092096319</v>
          </cell>
          <cell r="K56">
            <v>-65553.360035091551</v>
          </cell>
          <cell r="L56">
            <v>-45374.29236895698</v>
          </cell>
          <cell r="M56">
            <v>-52624.134414160908</v>
          </cell>
          <cell r="N56">
            <v>-45965.613885576946</v>
          </cell>
          <cell r="O56">
            <v>-55017.820491274571</v>
          </cell>
          <cell r="P56">
            <v>-65959.284507554068</v>
          </cell>
          <cell r="Q56">
            <v>-44262.997876937043</v>
          </cell>
          <cell r="R56">
            <v>-46474.563863989373</v>
          </cell>
          <cell r="S56">
            <v>-71600.380800587256</v>
          </cell>
          <cell r="T56">
            <v>-55023.01766594495</v>
          </cell>
          <cell r="U56">
            <v>-52563.037251347654</v>
          </cell>
          <cell r="V56">
            <v>-49988.243377097133</v>
          </cell>
          <cell r="W56">
            <v>-39686.320759835908</v>
          </cell>
          <cell r="X56">
            <v>-63646.250595793113</v>
          </cell>
          <cell r="Y56">
            <v>-47156.062633460584</v>
          </cell>
          <cell r="Z56">
            <v>-61027.428850290322</v>
          </cell>
          <cell r="AD56">
            <v>0</v>
          </cell>
          <cell r="AH56">
            <v>0</v>
          </cell>
          <cell r="AL56">
            <v>0</v>
          </cell>
          <cell r="AP56">
            <v>0</v>
          </cell>
          <cell r="AT56">
            <v>0</v>
          </cell>
          <cell r="AX56">
            <v>0</v>
          </cell>
          <cell r="AZ56">
            <v>-339207.08002975286</v>
          </cell>
          <cell r="BA56">
            <v>-348115.11646636017</v>
          </cell>
          <cell r="BB56">
            <v>-298424.31524433923</v>
          </cell>
          <cell r="BC56">
            <v>-292228.6569324038</v>
          </cell>
          <cell r="BE56">
            <v>-172901.55797805515</v>
          </cell>
          <cell r="BF56">
            <v>-163487.56369706802</v>
          </cell>
          <cell r="BG56">
            <v>-154442.21748259396</v>
          </cell>
          <cell r="BH56">
            <v>-134738.42084102696</v>
          </cell>
          <cell r="BI56">
            <v>-166305.52205169774</v>
          </cell>
          <cell r="BJ56">
            <v>-184627.55276929212</v>
          </cell>
          <cell r="BK56">
            <v>-143982.09776174527</v>
          </cell>
          <cell r="BL56">
            <v>-157490.23609137684</v>
          </cell>
          <cell r="BM56">
            <v>0</v>
          </cell>
          <cell r="BN56">
            <v>0</v>
          </cell>
          <cell r="BO56">
            <v>0</v>
          </cell>
          <cell r="BP56">
            <v>0</v>
          </cell>
          <cell r="BQ56">
            <v>0</v>
          </cell>
          <cell r="BR56">
            <v>0</v>
          </cell>
          <cell r="BS56">
            <v>0</v>
          </cell>
          <cell r="BT56">
            <v>0</v>
          </cell>
        </row>
        <row r="57">
          <cell r="C57">
            <v>-6724.0749499999902</v>
          </cell>
          <cell r="D57">
            <v>-5929.7186800000309</v>
          </cell>
          <cell r="E57">
            <v>-8193.9135353248494</v>
          </cell>
          <cell r="F57">
            <v>-7730.3078349121033</v>
          </cell>
          <cell r="G57">
            <v>-9187.4720799999795</v>
          </cell>
          <cell r="H57">
            <v>-9192.7776700000395</v>
          </cell>
          <cell r="I57">
            <v>-5582.6923957946492</v>
          </cell>
          <cell r="J57">
            <v>-9361.2910553690235</v>
          </cell>
          <cell r="K57">
            <v>-7581.3782500000598</v>
          </cell>
          <cell r="L57">
            <v>-6582.9290199999396</v>
          </cell>
          <cell r="M57">
            <v>-9288.6531492025606</v>
          </cell>
          <cell r="N57">
            <v>-10544.9896262603</v>
          </cell>
          <cell r="O57">
            <v>-7808.9241899999797</v>
          </cell>
          <cell r="P57">
            <v>-8544.9907500000008</v>
          </cell>
          <cell r="Q57">
            <v>-7071.6577836474698</v>
          </cell>
          <cell r="R57">
            <v>-9460.9042320631288</v>
          </cell>
          <cell r="S57">
            <v>-5379.2296000000297</v>
          </cell>
          <cell r="T57">
            <v>-3830.3661100000072</v>
          </cell>
          <cell r="U57">
            <v>-10134.575860086299</v>
          </cell>
          <cell r="V57">
            <v>-10812.339722929601</v>
          </cell>
          <cell r="W57">
            <v>-8097.3507399999799</v>
          </cell>
          <cell r="X57">
            <v>-6652.5365899999997</v>
          </cell>
          <cell r="Y57">
            <v>-8878.4462996919701</v>
          </cell>
          <cell r="Z57">
            <v>-11895.2973317709</v>
          </cell>
          <cell r="AD57">
            <v>0</v>
          </cell>
          <cell r="AH57">
            <v>0</v>
          </cell>
          <cell r="AL57">
            <v>0</v>
          </cell>
          <cell r="AP57">
            <v>0</v>
          </cell>
          <cell r="AT57">
            <v>0</v>
          </cell>
          <cell r="AX57">
            <v>0</v>
          </cell>
          <cell r="AZ57">
            <v>-44778.429810000016</v>
          </cell>
          <cell r="BA57">
            <v>-40733.318820000015</v>
          </cell>
          <cell r="BB57">
            <v>-49149.939023747793</v>
          </cell>
          <cell r="BC57">
            <v>-59805.129803305055</v>
          </cell>
          <cell r="BE57">
            <v>-23492.925280000029</v>
          </cell>
          <cell r="BF57">
            <v>-21705.425370000012</v>
          </cell>
          <cell r="BG57">
            <v>-23065.259080322059</v>
          </cell>
          <cell r="BH57">
            <v>-27636.588516541426</v>
          </cell>
          <cell r="BI57">
            <v>-21285.504529999991</v>
          </cell>
          <cell r="BJ57">
            <v>-19027.893450000007</v>
          </cell>
          <cell r="BK57">
            <v>-26084.679943425741</v>
          </cell>
          <cell r="BL57">
            <v>-32168.54128676363</v>
          </cell>
          <cell r="BM57">
            <v>0</v>
          </cell>
          <cell r="BN57">
            <v>0</v>
          </cell>
          <cell r="BO57">
            <v>0</v>
          </cell>
          <cell r="BP57">
            <v>0</v>
          </cell>
          <cell r="BQ57">
            <v>0</v>
          </cell>
          <cell r="BR57">
            <v>0</v>
          </cell>
          <cell r="BS57">
            <v>0</v>
          </cell>
          <cell r="BT57">
            <v>0</v>
          </cell>
        </row>
        <row r="58">
          <cell r="C58">
            <v>-18137.26641</v>
          </cell>
          <cell r="D58">
            <v>-15525.543559999998</v>
          </cell>
          <cell r="E58">
            <v>-15700.886158537078</v>
          </cell>
          <cell r="F58">
            <v>-15612.738825422279</v>
          </cell>
          <cell r="G58">
            <v>-15041.171639999999</v>
          </cell>
          <cell r="H58">
            <v>-13455.975619999999</v>
          </cell>
          <cell r="I58">
            <v>-15999.554068967471</v>
          </cell>
          <cell r="J58">
            <v>-16709.751582302601</v>
          </cell>
          <cell r="K58">
            <v>-15687.935110000011</v>
          </cell>
          <cell r="L58">
            <v>-15446.720539999998</v>
          </cell>
          <cell r="M58">
            <v>-13395.663755194561</v>
          </cell>
          <cell r="N58">
            <v>-16160.511615940441</v>
          </cell>
          <cell r="O58">
            <v>-17064.170180000001</v>
          </cell>
          <cell r="P58">
            <v>-14036.631690000002</v>
          </cell>
          <cell r="Q58">
            <v>-14701.677032460078</v>
          </cell>
          <cell r="R58">
            <v>-14878.785333961629</v>
          </cell>
          <cell r="S58">
            <v>-14582.732559999991</v>
          </cell>
          <cell r="T58">
            <v>-13501.685019999999</v>
          </cell>
          <cell r="U58">
            <v>-15478.74669427377</v>
          </cell>
          <cell r="V58">
            <v>-14194.932763489769</v>
          </cell>
          <cell r="W58">
            <v>-13380.19189</v>
          </cell>
          <cell r="X58">
            <v>-13985.993899999998</v>
          </cell>
          <cell r="Y58">
            <v>-15347.467715788</v>
          </cell>
          <cell r="Z58">
            <v>-15577.003845441741</v>
          </cell>
          <cell r="AD58">
            <v>0</v>
          </cell>
          <cell r="AH58">
            <v>0</v>
          </cell>
          <cell r="AL58">
            <v>0</v>
          </cell>
          <cell r="AP58">
            <v>0</v>
          </cell>
          <cell r="AT58">
            <v>0</v>
          </cell>
          <cell r="AX58">
            <v>0</v>
          </cell>
          <cell r="AZ58">
            <v>-93893.467789999995</v>
          </cell>
          <cell r="BA58">
            <v>-85952.550329999998</v>
          </cell>
          <cell r="BB58">
            <v>-90623.995425220957</v>
          </cell>
          <cell r="BC58">
            <v>-93133.723966558449</v>
          </cell>
          <cell r="BE58">
            <v>-48866.37316000001</v>
          </cell>
          <cell r="BF58">
            <v>-44428.239719999998</v>
          </cell>
          <cell r="BG58">
            <v>-45096.103982699111</v>
          </cell>
          <cell r="BH58">
            <v>-48483.002023665322</v>
          </cell>
          <cell r="BI58">
            <v>-45027.094629999992</v>
          </cell>
          <cell r="BJ58">
            <v>-41524.31061</v>
          </cell>
          <cell r="BK58">
            <v>-45527.891442521846</v>
          </cell>
          <cell r="BL58">
            <v>-44650.721942893142</v>
          </cell>
          <cell r="BM58">
            <v>0</v>
          </cell>
          <cell r="BN58">
            <v>0</v>
          </cell>
          <cell r="BO58">
            <v>0</v>
          </cell>
          <cell r="BP58">
            <v>0</v>
          </cell>
          <cell r="BQ58">
            <v>0</v>
          </cell>
          <cell r="BR58">
            <v>0</v>
          </cell>
          <cell r="BS58">
            <v>0</v>
          </cell>
          <cell r="BT58">
            <v>0</v>
          </cell>
        </row>
        <row r="59">
          <cell r="C59">
            <v>-2642.6402547673615</v>
          </cell>
          <cell r="D59">
            <v>-2622.4716827041284</v>
          </cell>
          <cell r="E59">
            <v>-830.61383252229541</v>
          </cell>
          <cell r="F59">
            <v>-809.32976899531604</v>
          </cell>
          <cell r="G59">
            <v>-2235.0377926885344</v>
          </cell>
          <cell r="H59">
            <v>-2891.4222998179275</v>
          </cell>
          <cell r="I59">
            <v>-1077.1928943800281</v>
          </cell>
          <cell r="J59">
            <v>-973.43774244379642</v>
          </cell>
          <cell r="K59">
            <v>-2992.0550021380254</v>
          </cell>
          <cell r="L59">
            <v>-2302.0410610189551</v>
          </cell>
          <cell r="M59">
            <v>-998.32964780085251</v>
          </cell>
          <cell r="N59">
            <v>-1288.3739568249732</v>
          </cell>
          <cell r="O59">
            <v>-2971.1193999249231</v>
          </cell>
          <cell r="P59">
            <v>-2932.4979800777778</v>
          </cell>
          <cell r="Q59">
            <v>-1128.9147065539094</v>
          </cell>
          <cell r="R59">
            <v>-1060.650483639251</v>
          </cell>
          <cell r="S59">
            <v>-2867.2554426286606</v>
          </cell>
          <cell r="T59">
            <v>-2842.7964924032976</v>
          </cell>
          <cell r="U59">
            <v>-1196.0973826903512</v>
          </cell>
          <cell r="V59">
            <v>-909.81335640255475</v>
          </cell>
          <cell r="W59">
            <v>-2288.7032201151669</v>
          </cell>
          <cell r="X59">
            <v>-2711.7800627802462</v>
          </cell>
          <cell r="Y59">
            <v>-1181.4840802827966</v>
          </cell>
          <cell r="Z59">
            <v>-1429.2481135745572</v>
          </cell>
          <cell r="AD59">
            <v>0</v>
          </cell>
          <cell r="AH59">
            <v>0</v>
          </cell>
          <cell r="AL59">
            <v>0</v>
          </cell>
          <cell r="AP59">
            <v>0</v>
          </cell>
          <cell r="AT59">
            <v>0</v>
          </cell>
          <cell r="AX59">
            <v>0</v>
          </cell>
          <cell r="AZ59">
            <v>-15996.811112262672</v>
          </cell>
          <cell r="BA59">
            <v>-16303.009578802332</v>
          </cell>
          <cell r="BB59">
            <v>-6412.6325442302332</v>
          </cell>
          <cell r="BC59">
            <v>-6470.8534218804489</v>
          </cell>
          <cell r="BE59">
            <v>-7869.7330495939223</v>
          </cell>
          <cell r="BF59">
            <v>-7815.9350435410106</v>
          </cell>
          <cell r="BG59">
            <v>-2906.136374703176</v>
          </cell>
          <cell r="BH59">
            <v>-3071.1414682640857</v>
          </cell>
          <cell r="BI59">
            <v>-8127.0780626687501</v>
          </cell>
          <cell r="BJ59">
            <v>-8487.0745352613212</v>
          </cell>
          <cell r="BK59">
            <v>-3506.4961695270572</v>
          </cell>
          <cell r="BL59">
            <v>-3399.7119536163627</v>
          </cell>
          <cell r="BM59">
            <v>0</v>
          </cell>
          <cell r="BN59">
            <v>0</v>
          </cell>
          <cell r="BO59">
            <v>0</v>
          </cell>
          <cell r="BP59">
            <v>0</v>
          </cell>
          <cell r="BQ59">
            <v>0</v>
          </cell>
          <cell r="BR59">
            <v>0</v>
          </cell>
          <cell r="BS59">
            <v>0</v>
          </cell>
          <cell r="BT59">
            <v>0</v>
          </cell>
        </row>
        <row r="60">
          <cell r="C60">
            <v>-27547.286555849441</v>
          </cell>
          <cell r="D60">
            <v>-35890.939750360296</v>
          </cell>
          <cell r="E60">
            <v>-24952.842486164183</v>
          </cell>
          <cell r="F60">
            <v>-14931.557470979194</v>
          </cell>
          <cell r="G60">
            <v>-21691.157909658297</v>
          </cell>
          <cell r="H60">
            <v>-28510.126375228607</v>
          </cell>
          <cell r="I60">
            <v>-25297.514914149524</v>
          </cell>
          <cell r="J60">
            <v>-18819.056882349472</v>
          </cell>
          <cell r="K60">
            <v>-37249.417202953446</v>
          </cell>
          <cell r="L60">
            <v>-18722.129707938082</v>
          </cell>
          <cell r="M60">
            <v>-27092.151444489424</v>
          </cell>
          <cell r="N60">
            <v>-16273.824743766039</v>
          </cell>
          <cell r="O60">
            <v>-24269.435721349662</v>
          </cell>
          <cell r="P60">
            <v>-37888.672887476292</v>
          </cell>
          <cell r="Q60">
            <v>-18235.725313631385</v>
          </cell>
          <cell r="R60">
            <v>-19408.616167423672</v>
          </cell>
          <cell r="S60">
            <v>-46244.544177958582</v>
          </cell>
          <cell r="T60">
            <v>-32736.807503541644</v>
          </cell>
          <cell r="U60">
            <v>-23590.327605079226</v>
          </cell>
          <cell r="V60">
            <v>-21837.548897386449</v>
          </cell>
          <cell r="W60">
            <v>-13666.608189720762</v>
          </cell>
          <cell r="X60">
            <v>-37776.587093012866</v>
          </cell>
          <cell r="Y60">
            <v>-19824.560758667725</v>
          </cell>
          <cell r="Z60">
            <v>-29968.453816065725</v>
          </cell>
          <cell r="AD60">
            <v>0</v>
          </cell>
          <cell r="AH60">
            <v>0</v>
          </cell>
          <cell r="AL60">
            <v>0</v>
          </cell>
          <cell r="AP60">
            <v>0</v>
          </cell>
          <cell r="AT60">
            <v>0</v>
          </cell>
          <cell r="AX60">
            <v>0</v>
          </cell>
          <cell r="AZ60">
            <v>-170668.44975749019</v>
          </cell>
          <cell r="BA60">
            <v>-191525.26331755781</v>
          </cell>
          <cell r="BB60">
            <v>-138993.12252218148</v>
          </cell>
          <cell r="BC60">
            <v>-121239.05797797056</v>
          </cell>
          <cell r="BE60">
            <v>-86487.861668461177</v>
          </cell>
          <cell r="BF60">
            <v>-83123.195833526988</v>
          </cell>
          <cell r="BG60">
            <v>-77342.508844803131</v>
          </cell>
          <cell r="BH60">
            <v>-50024.439097094706</v>
          </cell>
          <cell r="BI60">
            <v>-84180.588089028999</v>
          </cell>
          <cell r="BJ60">
            <v>-108402.06748403079</v>
          </cell>
          <cell r="BK60">
            <v>-61650.613677378336</v>
          </cell>
          <cell r="BL60">
            <v>-71214.618880875845</v>
          </cell>
          <cell r="BM60">
            <v>0</v>
          </cell>
          <cell r="BN60">
            <v>0</v>
          </cell>
          <cell r="BO60">
            <v>0</v>
          </cell>
          <cell r="BP60">
            <v>0</v>
          </cell>
          <cell r="BQ60">
            <v>0</v>
          </cell>
          <cell r="BR60">
            <v>0</v>
          </cell>
          <cell r="BS60">
            <v>0</v>
          </cell>
          <cell r="BT60">
            <v>0</v>
          </cell>
        </row>
        <row r="61">
          <cell r="C61">
            <v>-2031.4450200000001</v>
          </cell>
          <cell r="D61">
            <v>-2078.0950900000003</v>
          </cell>
          <cell r="E61">
            <v>-1789.3960423218441</v>
          </cell>
          <cell r="F61">
            <v>-1692.4189630448222</v>
          </cell>
          <cell r="G61">
            <v>-2111.6453300000003</v>
          </cell>
          <cell r="H61">
            <v>-2015.2006000000099</v>
          </cell>
          <cell r="I61">
            <v>-2393.4767402711459</v>
          </cell>
          <cell r="J61">
            <v>-2132.9168296314274</v>
          </cell>
          <cell r="K61">
            <v>-2041.57447</v>
          </cell>
          <cell r="L61">
            <v>-2321.4720400000001</v>
          </cell>
          <cell r="M61">
            <v>-1849.33641747351</v>
          </cell>
          <cell r="N61">
            <v>-1697.9139427851899</v>
          </cell>
          <cell r="O61">
            <v>-2904.1709999999998</v>
          </cell>
          <cell r="P61">
            <v>-2556.4912000000004</v>
          </cell>
          <cell r="Q61">
            <v>-3125.023040644202</v>
          </cell>
          <cell r="R61">
            <v>-1665.60764690169</v>
          </cell>
          <cell r="S61">
            <v>-2526.6190200000001</v>
          </cell>
          <cell r="T61">
            <v>-2111.3625400000001</v>
          </cell>
          <cell r="U61">
            <v>-2163.2897092180037</v>
          </cell>
          <cell r="V61">
            <v>-2233.6086368887522</v>
          </cell>
          <cell r="W61">
            <v>-2254.4667199999999</v>
          </cell>
          <cell r="X61">
            <v>-2518.35295</v>
          </cell>
          <cell r="Y61">
            <v>-1924.1037790300973</v>
          </cell>
          <cell r="Z61">
            <v>-2157.425743437404</v>
          </cell>
          <cell r="AD61">
            <v>0</v>
          </cell>
          <cell r="AH61">
            <v>0</v>
          </cell>
          <cell r="AL61">
            <v>0</v>
          </cell>
          <cell r="AP61">
            <v>0</v>
          </cell>
          <cell r="AT61">
            <v>0</v>
          </cell>
          <cell r="AX61">
            <v>0</v>
          </cell>
          <cell r="AZ61">
            <v>-13869.921560000001</v>
          </cell>
          <cell r="BA61">
            <v>-13600.974420000011</v>
          </cell>
          <cell r="BB61">
            <v>-13244.625728958803</v>
          </cell>
          <cell r="BC61">
            <v>-11579.891762689287</v>
          </cell>
          <cell r="BE61">
            <v>-6184.66482</v>
          </cell>
          <cell r="BF61">
            <v>-6414.7677300000105</v>
          </cell>
          <cell r="BG61">
            <v>-6032.2092000664998</v>
          </cell>
          <cell r="BH61">
            <v>-5523.2497354614397</v>
          </cell>
          <cell r="BI61">
            <v>-7685.2567400000007</v>
          </cell>
          <cell r="BJ61">
            <v>-7186.2066900000009</v>
          </cell>
          <cell r="BK61">
            <v>-7212.4165288923023</v>
          </cell>
          <cell r="BL61">
            <v>-6056.6420272278465</v>
          </cell>
          <cell r="BM61">
            <v>0</v>
          </cell>
          <cell r="BN61">
            <v>0</v>
          </cell>
          <cell r="BO61">
            <v>0</v>
          </cell>
          <cell r="BP61">
            <v>0</v>
          </cell>
          <cell r="BQ61">
            <v>0</v>
          </cell>
          <cell r="BR61">
            <v>0</v>
          </cell>
          <cell r="BS61">
            <v>0</v>
          </cell>
          <cell r="BT61">
            <v>0</v>
          </cell>
        </row>
        <row r="62">
          <cell r="C62">
            <v>-1147064.3194811998</v>
          </cell>
          <cell r="D62">
            <v>-1045551.386725027</v>
          </cell>
          <cell r="E62">
            <v>-933618.37985880568</v>
          </cell>
          <cell r="F62">
            <v>-684397.5971447879</v>
          </cell>
          <cell r="G62">
            <v>-1053487.3400299998</v>
          </cell>
          <cell r="H62">
            <v>-968769.74028858263</v>
          </cell>
          <cell r="I62">
            <v>-838208.43021098233</v>
          </cell>
          <cell r="J62">
            <v>-658880.00658713409</v>
          </cell>
          <cell r="K62">
            <v>-1094213.1001500001</v>
          </cell>
          <cell r="L62">
            <v>-1050492.5063079828</v>
          </cell>
          <cell r="M62">
            <v>-792336.06513786525</v>
          </cell>
          <cell r="N62">
            <v>-765228.57291040989</v>
          </cell>
          <cell r="O62">
            <v>-1062266.9917621999</v>
          </cell>
          <cell r="P62">
            <v>-1020483.9052283659</v>
          </cell>
          <cell r="Q62">
            <v>-799906.14854908094</v>
          </cell>
          <cell r="R62">
            <v>-705356.0194682068</v>
          </cell>
          <cell r="S62">
            <v>-1028206.9840648003</v>
          </cell>
          <cell r="T62">
            <v>-1027148.7681478169</v>
          </cell>
          <cell r="U62">
            <v>-844923.20251525275</v>
          </cell>
          <cell r="V62">
            <v>-705815.8587141193</v>
          </cell>
          <cell r="W62">
            <v>-969077.92364149238</v>
          </cell>
          <cell r="X62">
            <v>-984734.08906148979</v>
          </cell>
          <cell r="Y62">
            <v>-750807.18841855775</v>
          </cell>
          <cell r="Z62">
            <v>-698154.88874935964</v>
          </cell>
          <cell r="AD62">
            <v>0</v>
          </cell>
          <cell r="AH62">
            <v>0</v>
          </cell>
          <cell r="AL62">
            <v>0</v>
          </cell>
          <cell r="AP62">
            <v>0</v>
          </cell>
          <cell r="AT62">
            <v>0</v>
          </cell>
          <cell r="AX62">
            <v>0</v>
          </cell>
          <cell r="AZ62">
            <v>-6354316.6591296932</v>
          </cell>
          <cell r="BA62">
            <v>-6097180.3957592659</v>
          </cell>
          <cell r="BB62">
            <v>-4959799.4146905448</v>
          </cell>
          <cell r="BC62">
            <v>-4217832.9435740178</v>
          </cell>
          <cell r="BE62">
            <v>-3294763.7596612</v>
          </cell>
          <cell r="BF62">
            <v>-3064814.6333215921</v>
          </cell>
          <cell r="BG62">
            <v>-2564162.8752076533</v>
          </cell>
          <cell r="BH62">
            <v>-2108506.1766423322</v>
          </cell>
          <cell r="BI62">
            <v>-3059552.8994684927</v>
          </cell>
          <cell r="BJ62">
            <v>-3032365.7624376724</v>
          </cell>
          <cell r="BK62">
            <v>-2395636.5394828916</v>
          </cell>
          <cell r="BL62">
            <v>-2109326.7669316852</v>
          </cell>
          <cell r="BM62">
            <v>0</v>
          </cell>
          <cell r="BN62">
            <v>0</v>
          </cell>
          <cell r="BO62">
            <v>0</v>
          </cell>
          <cell r="BP62">
            <v>0</v>
          </cell>
          <cell r="BQ62">
            <v>0</v>
          </cell>
          <cell r="BR62">
            <v>0</v>
          </cell>
          <cell r="BS62">
            <v>0</v>
          </cell>
          <cell r="BT62">
            <v>0</v>
          </cell>
        </row>
        <row r="64">
          <cell r="C64">
            <v>84954.514338801149</v>
          </cell>
          <cell r="D64">
            <v>128536.38810497301</v>
          </cell>
          <cell r="E64">
            <v>160389.23393007938</v>
          </cell>
          <cell r="F64">
            <v>166811.6924966065</v>
          </cell>
          <cell r="G64">
            <v>-12035.471450001933</v>
          </cell>
          <cell r="H64">
            <v>-7286.9018085823627</v>
          </cell>
          <cell r="I64">
            <v>46436.952833091491</v>
          </cell>
          <cell r="J64">
            <v>62214.534528861637</v>
          </cell>
          <cell r="K64">
            <v>41284.820959999925</v>
          </cell>
          <cell r="L64">
            <v>-8628.6437779827975</v>
          </cell>
          <cell r="M64">
            <v>20152.644261499285</v>
          </cell>
          <cell r="N64">
            <v>-9916.1989001708571</v>
          </cell>
          <cell r="O64">
            <v>7189.8492978001013</v>
          </cell>
          <cell r="P64">
            <v>9870.5800016322173</v>
          </cell>
          <cell r="Q64">
            <v>14576.068917628611</v>
          </cell>
          <cell r="R64">
            <v>-13470.866465152241</v>
          </cell>
          <cell r="S64">
            <v>-22145.147614798392</v>
          </cell>
          <cell r="T64">
            <v>-8942.6815378157189</v>
          </cell>
          <cell r="U64">
            <v>3379.5048723596847</v>
          </cell>
          <cell r="V64">
            <v>6434.9252229294507</v>
          </cell>
          <cell r="W64">
            <v>54314.287298506708</v>
          </cell>
          <cell r="X64">
            <v>14434.006488511804</v>
          </cell>
          <cell r="Y64">
            <v>-738.41132166632451</v>
          </cell>
          <cell r="Z64">
            <v>8343.058570553083</v>
          </cell>
          <cell r="AD64">
            <v>0</v>
          </cell>
          <cell r="AH64">
            <v>0</v>
          </cell>
          <cell r="AL64">
            <v>0</v>
          </cell>
          <cell r="AP64">
            <v>0</v>
          </cell>
          <cell r="AT64">
            <v>0</v>
          </cell>
          <cell r="AX64">
            <v>0</v>
          </cell>
          <cell r="AZ64">
            <v>153561.85283030756</v>
          </cell>
          <cell r="BA64">
            <v>127982.74747073557</v>
          </cell>
          <cell r="BB64">
            <v>244195.99349299166</v>
          </cell>
          <cell r="BC64">
            <v>220417.14545362722</v>
          </cell>
          <cell r="BE64">
            <v>114202.86384879891</v>
          </cell>
          <cell r="BF64">
            <v>112620.84251840832</v>
          </cell>
          <cell r="BG64">
            <v>226978.83102467004</v>
          </cell>
          <cell r="BH64">
            <v>219110.02812529681</v>
          </cell>
          <cell r="BI64">
            <v>39357.98898150865</v>
          </cell>
          <cell r="BJ64">
            <v>15362.904952328186</v>
          </cell>
          <cell r="BK64">
            <v>17217.162468321621</v>
          </cell>
          <cell r="BL64">
            <v>1307.1173283308744</v>
          </cell>
          <cell r="BM64">
            <v>0</v>
          </cell>
          <cell r="BN64">
            <v>0</v>
          </cell>
          <cell r="BO64">
            <v>0</v>
          </cell>
          <cell r="BP64">
            <v>0</v>
          </cell>
          <cell r="BQ64">
            <v>0</v>
          </cell>
          <cell r="BR64">
            <v>0</v>
          </cell>
          <cell r="BS64">
            <v>0</v>
          </cell>
          <cell r="BT64">
            <v>0</v>
          </cell>
        </row>
        <row r="66">
          <cell r="C66">
            <v>67516.636792107951</v>
          </cell>
          <cell r="D66">
            <v>-117279.90422521769</v>
          </cell>
          <cell r="E66">
            <v>-43110.175962114947</v>
          </cell>
          <cell r="F66">
            <v>-92462.557630912081</v>
          </cell>
          <cell r="G66">
            <v>-27023.736031295899</v>
          </cell>
          <cell r="H66">
            <v>45413.280335215037</v>
          </cell>
          <cell r="I66">
            <v>-94907.973547035741</v>
          </cell>
          <cell r="J66">
            <v>-64863.728290969797</v>
          </cell>
          <cell r="K66">
            <v>-83338.953517526854</v>
          </cell>
          <cell r="L66">
            <v>-67279.292185449332</v>
          </cell>
          <cell r="M66">
            <v>-136789.67583432884</v>
          </cell>
          <cell r="N66">
            <v>136576.23412443581</v>
          </cell>
          <cell r="O66">
            <v>537.71182010469784</v>
          </cell>
          <cell r="P66">
            <v>17476.629894435002</v>
          </cell>
          <cell r="Q66">
            <v>47078.899371951564</v>
          </cell>
          <cell r="R66">
            <v>7986.4440420399333</v>
          </cell>
          <cell r="S66">
            <v>-273974.17617750878</v>
          </cell>
          <cell r="T66">
            <v>-23445.557003052098</v>
          </cell>
          <cell r="U66">
            <v>-87594.340613202017</v>
          </cell>
          <cell r="V66">
            <v>-107021.66303540967</v>
          </cell>
          <cell r="W66">
            <v>-219462.78332692085</v>
          </cell>
          <cell r="X66">
            <v>-47887.64846318958</v>
          </cell>
          <cell r="Y66">
            <v>-36121.912661893715</v>
          </cell>
          <cell r="Z66">
            <v>75037.091553438251</v>
          </cell>
          <cell r="AD66">
            <v>0</v>
          </cell>
          <cell r="AH66">
            <v>0</v>
          </cell>
          <cell r="AL66">
            <v>0</v>
          </cell>
          <cell r="AP66">
            <v>0</v>
          </cell>
          <cell r="AT66">
            <v>0</v>
          </cell>
          <cell r="AX66">
            <v>0</v>
          </cell>
          <cell r="AZ66">
            <v>-535746.30044103973</v>
          </cell>
          <cell r="BA66">
            <v>-193002.49164725863</v>
          </cell>
          <cell r="BB66">
            <v>-351445.17924662371</v>
          </cell>
          <cell r="BC66">
            <v>-44748.179237377568</v>
          </cell>
          <cell r="BE66">
            <v>-42847.052756714795</v>
          </cell>
          <cell r="BF66">
            <v>-139143.91607545197</v>
          </cell>
          <cell r="BG66">
            <v>-274807.82534347952</v>
          </cell>
          <cell r="BH66">
            <v>-20750.051797446067</v>
          </cell>
          <cell r="BI66">
            <v>-492899.24768432492</v>
          </cell>
          <cell r="BJ66">
            <v>-53858.575571806672</v>
          </cell>
          <cell r="BK66">
            <v>-76637.353903144176</v>
          </cell>
          <cell r="BL66">
            <v>-23998.127439931501</v>
          </cell>
          <cell r="BM66">
            <v>0</v>
          </cell>
          <cell r="BN66">
            <v>0</v>
          </cell>
          <cell r="BO66">
            <v>0</v>
          </cell>
          <cell r="BP66">
            <v>0</v>
          </cell>
          <cell r="BQ66">
            <v>0</v>
          </cell>
          <cell r="BR66">
            <v>0</v>
          </cell>
          <cell r="BS66">
            <v>0</v>
          </cell>
          <cell r="BT66">
            <v>0</v>
          </cell>
        </row>
        <row r="67">
          <cell r="C67">
            <v>8107.9792799999996</v>
          </cell>
          <cell r="D67">
            <v>6833.0303200000017</v>
          </cell>
          <cell r="E67">
            <v>8473.6711038979793</v>
          </cell>
          <cell r="F67">
            <v>7855.4326091858347</v>
          </cell>
          <cell r="G67">
            <v>893.11822000000097</v>
          </cell>
          <cell r="H67">
            <v>5729.1087400000015</v>
          </cell>
          <cell r="I67">
            <v>7139.0654756805807</v>
          </cell>
          <cell r="J67">
            <v>19135.313419667284</v>
          </cell>
          <cell r="K67">
            <v>20825.384580000002</v>
          </cell>
          <cell r="L67">
            <v>6979.2100100000007</v>
          </cell>
          <cell r="M67">
            <v>2877.5867556155599</v>
          </cell>
          <cell r="N67">
            <v>-16126.568462750301</v>
          </cell>
          <cell r="O67">
            <v>2249.6027000000004</v>
          </cell>
          <cell r="P67">
            <v>10319.558079999999</v>
          </cell>
          <cell r="Q67">
            <v>2236.3339246853302</v>
          </cell>
          <cell r="R67">
            <v>4020.47811614276</v>
          </cell>
          <cell r="S67">
            <v>3354.56574000001</v>
          </cell>
          <cell r="T67">
            <v>8032.5658399999993</v>
          </cell>
          <cell r="U67">
            <v>5842.9336129225103</v>
          </cell>
          <cell r="V67">
            <v>7923.8082165952001</v>
          </cell>
          <cell r="W67">
            <v>4317.2405853399896</v>
          </cell>
          <cell r="X67">
            <v>7355.435919999999</v>
          </cell>
          <cell r="Y67">
            <v>5314.3339092266497</v>
          </cell>
          <cell r="Z67">
            <v>8609.778007024599</v>
          </cell>
          <cell r="AD67">
            <v>0</v>
          </cell>
          <cell r="AH67">
            <v>0</v>
          </cell>
          <cell r="AL67">
            <v>0</v>
          </cell>
          <cell r="AP67">
            <v>0</v>
          </cell>
          <cell r="AT67">
            <v>0</v>
          </cell>
          <cell r="AX67">
            <v>0</v>
          </cell>
          <cell r="AZ67">
            <v>39747.891105340001</v>
          </cell>
          <cell r="BA67">
            <v>45248.908909999998</v>
          </cell>
          <cell r="BB67">
            <v>31883.924782028615</v>
          </cell>
          <cell r="BC67">
            <v>31418.241905865376</v>
          </cell>
          <cell r="BE67">
            <v>29826.482080000002</v>
          </cell>
          <cell r="BF67">
            <v>19541.349070000004</v>
          </cell>
          <cell r="BG67">
            <v>18490.32333519412</v>
          </cell>
          <cell r="BH67">
            <v>10864.177566102817</v>
          </cell>
          <cell r="BI67">
            <v>9921.4090253399991</v>
          </cell>
          <cell r="BJ67">
            <v>25707.559839999998</v>
          </cell>
          <cell r="BK67">
            <v>13393.601446834491</v>
          </cell>
          <cell r="BL67">
            <v>20554.064339762561</v>
          </cell>
          <cell r="BM67">
            <v>0</v>
          </cell>
          <cell r="BN67">
            <v>0</v>
          </cell>
          <cell r="BO67">
            <v>0</v>
          </cell>
          <cell r="BP67">
            <v>0</v>
          </cell>
          <cell r="BQ67">
            <v>0</v>
          </cell>
          <cell r="BR67">
            <v>0</v>
          </cell>
          <cell r="BS67">
            <v>0</v>
          </cell>
          <cell r="BT67">
            <v>0</v>
          </cell>
        </row>
        <row r="68">
          <cell r="C68">
            <v>-47760.685150000005</v>
          </cell>
          <cell r="D68">
            <v>-34408.85039</v>
          </cell>
          <cell r="E68">
            <v>-38514.256276740496</v>
          </cell>
          <cell r="F68">
            <v>-33027.781077738415</v>
          </cell>
          <cell r="G68">
            <v>-35457.896460000004</v>
          </cell>
          <cell r="H68">
            <v>-37708.346649999999</v>
          </cell>
          <cell r="I68">
            <v>-22465.917233068398</v>
          </cell>
          <cell r="J68">
            <v>-32876.840860156546</v>
          </cell>
          <cell r="K68">
            <v>-26956.608619999999</v>
          </cell>
          <cell r="L68">
            <v>-59266.629220000003</v>
          </cell>
          <cell r="M68">
            <v>-34353.344028775602</v>
          </cell>
          <cell r="N68">
            <v>-37143.594637842201</v>
          </cell>
          <cell r="O68">
            <v>-38060.208220000008</v>
          </cell>
          <cell r="P68">
            <v>-32988.95549</v>
          </cell>
          <cell r="Q68">
            <v>-31356.173867603498</v>
          </cell>
          <cell r="R68">
            <v>-33752.095120317601</v>
          </cell>
          <cell r="S68">
            <v>-40398.044630000004</v>
          </cell>
          <cell r="T68">
            <v>-32114.30761</v>
          </cell>
          <cell r="U68">
            <v>-33881.6640683183</v>
          </cell>
          <cell r="V68">
            <v>-33811.119894340096</v>
          </cell>
          <cell r="W68">
            <v>-37792.516790000001</v>
          </cell>
          <cell r="X68">
            <v>-47931.471550000002</v>
          </cell>
          <cell r="Y68">
            <v>-45012.001898190603</v>
          </cell>
          <cell r="Z68">
            <v>-36020.269686613705</v>
          </cell>
          <cell r="AD68">
            <v>0</v>
          </cell>
          <cell r="AH68">
            <v>0</v>
          </cell>
          <cell r="AL68">
            <v>0</v>
          </cell>
          <cell r="AP68">
            <v>0</v>
          </cell>
          <cell r="AT68">
            <v>0</v>
          </cell>
          <cell r="AX68">
            <v>0</v>
          </cell>
          <cell r="AZ68">
            <v>-226425.95986999999</v>
          </cell>
          <cell r="BA68">
            <v>-244418.56091</v>
          </cell>
          <cell r="BB68">
            <v>-205583.35737269692</v>
          </cell>
          <cell r="BC68">
            <v>-206631.70127700857</v>
          </cell>
          <cell r="BE68">
            <v>-110175.19023000001</v>
          </cell>
          <cell r="BF68">
            <v>-131383.82626</v>
          </cell>
          <cell r="BG68">
            <v>-95333.517538584507</v>
          </cell>
          <cell r="BH68">
            <v>-103048.21657573717</v>
          </cell>
          <cell r="BI68">
            <v>-116250.76964000001</v>
          </cell>
          <cell r="BJ68">
            <v>-113034.73465</v>
          </cell>
          <cell r="BK68">
            <v>-110249.8398341124</v>
          </cell>
          <cell r="BL68">
            <v>-103583.4847012714</v>
          </cell>
          <cell r="BM68">
            <v>0</v>
          </cell>
          <cell r="BN68">
            <v>0</v>
          </cell>
          <cell r="BO68">
            <v>0</v>
          </cell>
          <cell r="BP68">
            <v>0</v>
          </cell>
          <cell r="BQ68">
            <v>0</v>
          </cell>
          <cell r="BR68">
            <v>0</v>
          </cell>
          <cell r="BS68">
            <v>0</v>
          </cell>
          <cell r="BT68">
            <v>0</v>
          </cell>
        </row>
        <row r="69">
          <cell r="C69">
            <v>107169.34266210796</v>
          </cell>
          <cell r="D69">
            <v>-89704.084155217686</v>
          </cell>
          <cell r="E69">
            <v>-13069.590789272428</v>
          </cell>
          <cell r="F69">
            <v>-67290.209162359504</v>
          </cell>
          <cell r="G69">
            <v>7541.0422087041024</v>
          </cell>
          <cell r="H69">
            <v>77392.518245215033</v>
          </cell>
          <cell r="I69">
            <v>-79581.121789647921</v>
          </cell>
          <cell r="J69">
            <v>-51122.200850480534</v>
          </cell>
          <cell r="K69">
            <v>-77208.729477526853</v>
          </cell>
          <cell r="L69">
            <v>-14989.8729754493</v>
          </cell>
          <cell r="M69">
            <v>-105313.91856116879</v>
          </cell>
          <cell r="N69">
            <v>189846.39722502831</v>
          </cell>
          <cell r="O69">
            <v>36348.317340104702</v>
          </cell>
          <cell r="P69">
            <v>40146.027304435003</v>
          </cell>
          <cell r="Q69">
            <v>76198.73931486973</v>
          </cell>
          <cell r="R69">
            <v>37718.061046214774</v>
          </cell>
          <cell r="S69">
            <v>-236930.69728750878</v>
          </cell>
          <cell r="T69">
            <v>636.18476694790184</v>
          </cell>
          <cell r="U69">
            <v>-59555.61015780623</v>
          </cell>
          <cell r="V69">
            <v>-81134.351357664782</v>
          </cell>
          <cell r="W69">
            <v>-185987.50712226084</v>
          </cell>
          <cell r="X69">
            <v>-7313.6128331895798</v>
          </cell>
          <cell r="Y69">
            <v>3575.7553270702306</v>
          </cell>
          <cell r="Z69">
            <v>102447.58323302736</v>
          </cell>
          <cell r="AD69">
            <v>0</v>
          </cell>
          <cell r="AH69">
            <v>0</v>
          </cell>
          <cell r="AL69">
            <v>0</v>
          </cell>
          <cell r="AP69">
            <v>0</v>
          </cell>
          <cell r="AT69">
            <v>0</v>
          </cell>
          <cell r="AX69">
            <v>0</v>
          </cell>
          <cell r="AZ69">
            <v>-349068.23167637968</v>
          </cell>
          <cell r="BA69">
            <v>6167.1603527413718</v>
          </cell>
          <cell r="BB69">
            <v>-177745.74665595542</v>
          </cell>
          <cell r="BC69">
            <v>130465.28013376563</v>
          </cell>
          <cell r="BE69">
            <v>37501.655393285211</v>
          </cell>
          <cell r="BF69">
            <v>-27301.438885451953</v>
          </cell>
          <cell r="BG69">
            <v>-197964.63114008913</v>
          </cell>
          <cell r="BH69">
            <v>71433.98721218828</v>
          </cell>
          <cell r="BI69">
            <v>-386569.8870696649</v>
          </cell>
          <cell r="BJ69">
            <v>33468.599238193325</v>
          </cell>
          <cell r="BK69">
            <v>20218.88448413373</v>
          </cell>
          <cell r="BL69">
            <v>59031.292921577347</v>
          </cell>
          <cell r="BM69">
            <v>0</v>
          </cell>
          <cell r="BN69">
            <v>0</v>
          </cell>
          <cell r="BO69">
            <v>0</v>
          </cell>
          <cell r="BP69">
            <v>0</v>
          </cell>
          <cell r="BQ69">
            <v>0</v>
          </cell>
          <cell r="BR69">
            <v>0</v>
          </cell>
          <cell r="BS69">
            <v>0</v>
          </cell>
          <cell r="BT69">
            <v>0</v>
          </cell>
        </row>
        <row r="71">
          <cell r="C71">
            <v>152471.1511309091</v>
          </cell>
          <cell r="D71">
            <v>11256.483879755324</v>
          </cell>
          <cell r="E71">
            <v>117279.05796796444</v>
          </cell>
          <cell r="F71">
            <v>74349.134865694417</v>
          </cell>
          <cell r="G71">
            <v>-39059.207481297832</v>
          </cell>
          <cell r="H71">
            <v>38126.378526632674</v>
          </cell>
          <cell r="I71">
            <v>-48471.02071394425</v>
          </cell>
          <cell r="J71">
            <v>-2649.1937621081597</v>
          </cell>
          <cell r="K71">
            <v>-42054.132557526929</v>
          </cell>
          <cell r="L71">
            <v>-75907.93596343213</v>
          </cell>
          <cell r="M71">
            <v>-116637.03157282955</v>
          </cell>
          <cell r="N71">
            <v>126660.03522426495</v>
          </cell>
          <cell r="O71">
            <v>7727.5611179047992</v>
          </cell>
          <cell r="P71">
            <v>27347.209896067219</v>
          </cell>
          <cell r="Q71">
            <v>61654.968289580174</v>
          </cell>
          <cell r="R71">
            <v>-5484.422423112308</v>
          </cell>
          <cell r="S71">
            <v>-296119.32379230717</v>
          </cell>
          <cell r="T71">
            <v>-32388.238540867816</v>
          </cell>
          <cell r="U71">
            <v>-84214.835740842333</v>
          </cell>
          <cell r="V71">
            <v>-100586.73781248022</v>
          </cell>
          <cell r="W71">
            <v>-165148.49602841414</v>
          </cell>
          <cell r="X71">
            <v>-33453.641974677776</v>
          </cell>
          <cell r="Y71">
            <v>-36860.32398356004</v>
          </cell>
          <cell r="Z71">
            <v>83380.150123991334</v>
          </cell>
          <cell r="AD71">
            <v>0</v>
          </cell>
          <cell r="AH71">
            <v>0</v>
          </cell>
          <cell r="AL71">
            <v>0</v>
          </cell>
          <cell r="AP71">
            <v>0</v>
          </cell>
          <cell r="AT71">
            <v>0</v>
          </cell>
          <cell r="AX71">
            <v>0</v>
          </cell>
          <cell r="AZ71">
            <v>-382184.44761073217</v>
          </cell>
          <cell r="BA71">
            <v>-65019.744176523061</v>
          </cell>
          <cell r="BB71">
            <v>-107249.18575363205</v>
          </cell>
          <cell r="BC71">
            <v>175668.96621624965</v>
          </cell>
          <cell r="BE71">
            <v>71355.811092084114</v>
          </cell>
          <cell r="BF71">
            <v>-26523.073557043652</v>
          </cell>
          <cell r="BG71">
            <v>-47828.994318809477</v>
          </cell>
          <cell r="BH71">
            <v>198359.97632785075</v>
          </cell>
          <cell r="BI71">
            <v>-453541.25870281627</v>
          </cell>
          <cell r="BJ71">
            <v>-38495.670619478486</v>
          </cell>
          <cell r="BK71">
            <v>-59420.191434822555</v>
          </cell>
          <cell r="BL71">
            <v>-22691.010111600626</v>
          </cell>
          <cell r="BM71">
            <v>0</v>
          </cell>
          <cell r="BN71">
            <v>0</v>
          </cell>
          <cell r="BO71">
            <v>0</v>
          </cell>
          <cell r="BP71">
            <v>0</v>
          </cell>
          <cell r="BQ71">
            <v>0</v>
          </cell>
          <cell r="BR71">
            <v>0</v>
          </cell>
          <cell r="BS71">
            <v>0</v>
          </cell>
          <cell r="BT71">
            <v>0</v>
          </cell>
        </row>
        <row r="73">
          <cell r="C73">
            <v>-2587.2420236862149</v>
          </cell>
          <cell r="D73">
            <v>-3709.5708737832879</v>
          </cell>
          <cell r="E73">
            <v>-8530.2845083583288</v>
          </cell>
          <cell r="F73">
            <v>-6545.2695187869276</v>
          </cell>
          <cell r="G73">
            <v>2725.3131396216199</v>
          </cell>
          <cell r="H73">
            <v>351.06534625747008</v>
          </cell>
          <cell r="I73">
            <v>-8418.0639063145209</v>
          </cell>
          <cell r="J73">
            <v>-4071.7481250240835</v>
          </cell>
          <cell r="K73">
            <v>4124.9869679926405</v>
          </cell>
          <cell r="L73">
            <v>1009.4781912054</v>
          </cell>
          <cell r="M73">
            <v>1276.2721207208301</v>
          </cell>
          <cell r="N73">
            <v>-3206.6453151952096</v>
          </cell>
          <cell r="O73">
            <v>-5422.5143057770601</v>
          </cell>
          <cell r="P73">
            <v>165.5302191469199</v>
          </cell>
          <cell r="Q73">
            <v>-3735.7296576732401</v>
          </cell>
          <cell r="R73">
            <v>-2561.7251980593201</v>
          </cell>
          <cell r="S73">
            <v>-2867.2959263723305</v>
          </cell>
          <cell r="T73">
            <v>304.90323352759003</v>
          </cell>
          <cell r="U73">
            <v>-4785.0699974997096</v>
          </cell>
          <cell r="V73">
            <v>-3636.0645361243101</v>
          </cell>
          <cell r="W73">
            <v>1305.0503567422402</v>
          </cell>
          <cell r="X73">
            <v>-4452.9149174169897</v>
          </cell>
          <cell r="Y73">
            <v>4813.6697830923003</v>
          </cell>
          <cell r="Z73">
            <v>-613.68428412447304</v>
          </cell>
          <cell r="AD73">
            <v>0</v>
          </cell>
          <cell r="AH73">
            <v>0</v>
          </cell>
          <cell r="AL73">
            <v>0</v>
          </cell>
          <cell r="AP73">
            <v>0</v>
          </cell>
          <cell r="AT73">
            <v>0</v>
          </cell>
          <cell r="AX73">
            <v>0</v>
          </cell>
          <cell r="AZ73">
            <v>-2721.7017914791049</v>
          </cell>
          <cell r="BA73">
            <v>-6331.508801062897</v>
          </cell>
          <cell r="BB73">
            <v>-19379.206166032673</v>
          </cell>
          <cell r="BC73">
            <v>-20635.136977314323</v>
          </cell>
          <cell r="BE73">
            <v>4263.0580839280456</v>
          </cell>
          <cell r="BF73">
            <v>-2349.0273363204178</v>
          </cell>
          <cell r="BG73">
            <v>-15672.076293952021</v>
          </cell>
          <cell r="BH73">
            <v>-13823.66295900622</v>
          </cell>
          <cell r="BI73">
            <v>-6984.7598754071496</v>
          </cell>
          <cell r="BJ73">
            <v>-3982.4814647424801</v>
          </cell>
          <cell r="BK73">
            <v>-3707.1298720806499</v>
          </cell>
          <cell r="BL73">
            <v>-6811.474018308104</v>
          </cell>
          <cell r="BM73">
            <v>0</v>
          </cell>
          <cell r="BN73">
            <v>0</v>
          </cell>
          <cell r="BO73">
            <v>0</v>
          </cell>
          <cell r="BP73">
            <v>0</v>
          </cell>
          <cell r="BQ73">
            <v>0</v>
          </cell>
          <cell r="BR73">
            <v>0</v>
          </cell>
          <cell r="BS73">
            <v>0</v>
          </cell>
          <cell r="BT73">
            <v>0</v>
          </cell>
        </row>
        <row r="75">
          <cell r="C75">
            <v>149883.90910722289</v>
          </cell>
          <cell r="D75">
            <v>7546.9130059720355</v>
          </cell>
          <cell r="E75">
            <v>108748.77345960612</v>
          </cell>
          <cell r="F75">
            <v>67803.865346907492</v>
          </cell>
          <cell r="G75">
            <v>-36333.894341676212</v>
          </cell>
          <cell r="H75">
            <v>38477.443872890144</v>
          </cell>
          <cell r="I75">
            <v>-56889.084620258771</v>
          </cell>
          <cell r="J75">
            <v>-6720.9418871322432</v>
          </cell>
          <cell r="K75">
            <v>-37929.145589534288</v>
          </cell>
          <cell r="L75">
            <v>-74899.457772226728</v>
          </cell>
          <cell r="M75">
            <v>-115360.75945210873</v>
          </cell>
          <cell r="N75">
            <v>123453.38990906974</v>
          </cell>
          <cell r="O75">
            <v>2305.046812127739</v>
          </cell>
          <cell r="P75">
            <v>27512.740115214139</v>
          </cell>
          <cell r="Q75">
            <v>57919.238631906934</v>
          </cell>
          <cell r="R75">
            <v>-8046.1476211716281</v>
          </cell>
          <cell r="S75">
            <v>-298986.61971867952</v>
          </cell>
          <cell r="T75">
            <v>-32083.335307340225</v>
          </cell>
          <cell r="U75">
            <v>-88999.905738342044</v>
          </cell>
          <cell r="V75">
            <v>-104222.80234860453</v>
          </cell>
          <cell r="W75">
            <v>-163843.44567167191</v>
          </cell>
          <cell r="X75">
            <v>-37905.556892094763</v>
          </cell>
          <cell r="Y75">
            <v>-32046.654200467739</v>
          </cell>
          <cell r="Z75">
            <v>82766.465839866854</v>
          </cell>
          <cell r="AD75">
            <v>0</v>
          </cell>
          <cell r="AH75">
            <v>0</v>
          </cell>
          <cell r="AL75">
            <v>0</v>
          </cell>
          <cell r="AP75">
            <v>0</v>
          </cell>
          <cell r="AT75">
            <v>0</v>
          </cell>
          <cell r="AX75">
            <v>0</v>
          </cell>
          <cell r="AZ75">
            <v>-384906.14940221125</v>
          </cell>
          <cell r="BA75">
            <v>-71351.252977585958</v>
          </cell>
          <cell r="BB75">
            <v>-126628.39191966472</v>
          </cell>
          <cell r="BC75">
            <v>155033.82923893532</v>
          </cell>
          <cell r="BE75">
            <v>75618.869176012158</v>
          </cell>
          <cell r="BF75">
            <v>-28872.10089336407</v>
          </cell>
          <cell r="BG75">
            <v>-63501.070612761498</v>
          </cell>
          <cell r="BH75">
            <v>184536.31336884454</v>
          </cell>
          <cell r="BI75">
            <v>-460526.01857822342</v>
          </cell>
          <cell r="BJ75">
            <v>-42478.152084220965</v>
          </cell>
          <cell r="BK75">
            <v>-63127.321306903206</v>
          </cell>
          <cell r="BL75">
            <v>-29502.484129908731</v>
          </cell>
          <cell r="BM75">
            <v>0</v>
          </cell>
          <cell r="BN75">
            <v>0</v>
          </cell>
          <cell r="BO75">
            <v>0</v>
          </cell>
          <cell r="BP75">
            <v>0</v>
          </cell>
          <cell r="BQ75">
            <v>0</v>
          </cell>
          <cell r="BR75">
            <v>0</v>
          </cell>
          <cell r="BS75">
            <v>0</v>
          </cell>
          <cell r="BT75">
            <v>0</v>
          </cell>
        </row>
        <row r="77">
          <cell r="C77">
            <v>-54093.090490000002</v>
          </cell>
          <cell r="D77">
            <v>5069.1697268310209</v>
          </cell>
          <cell r="E77">
            <v>-44270.761731721999</v>
          </cell>
          <cell r="F77">
            <v>-23316.843486325968</v>
          </cell>
          <cell r="G77">
            <v>7129.9192499999899</v>
          </cell>
          <cell r="H77">
            <v>-34412.235110000001</v>
          </cell>
          <cell r="I77">
            <v>29371.159931592247</v>
          </cell>
          <cell r="J77">
            <v>1489.8350001128144</v>
          </cell>
          <cell r="K77">
            <v>14090.460210000001</v>
          </cell>
          <cell r="L77">
            <v>16884.143345400011</v>
          </cell>
          <cell r="M77">
            <v>38452.977400275398</v>
          </cell>
          <cell r="N77">
            <v>-60499.510805133606</v>
          </cell>
          <cell r="O77">
            <v>-5821.0870700000005</v>
          </cell>
          <cell r="P77">
            <v>-18517.653130000002</v>
          </cell>
          <cell r="Q77">
            <v>-26367.218688433302</v>
          </cell>
          <cell r="R77">
            <v>-19318.130043098899</v>
          </cell>
          <cell r="S77">
            <v>92314.917760000011</v>
          </cell>
          <cell r="T77">
            <v>4431.4476199999899</v>
          </cell>
          <cell r="U77">
            <v>29939.591472434098</v>
          </cell>
          <cell r="V77">
            <v>-4422.9247525644396</v>
          </cell>
          <cell r="W77">
            <v>44201.328030000004</v>
          </cell>
          <cell r="X77">
            <v>-2346.2342799999901</v>
          </cell>
          <cell r="Y77">
            <v>9827.71189943022</v>
          </cell>
          <cell r="Z77">
            <v>-38830.969815717304</v>
          </cell>
          <cell r="AD77">
            <v>0</v>
          </cell>
          <cell r="AH77">
            <v>0</v>
          </cell>
          <cell r="AL77">
            <v>0</v>
          </cell>
          <cell r="AP77">
            <v>0</v>
          </cell>
          <cell r="AT77">
            <v>0</v>
          </cell>
          <cell r="AX77">
            <v>0</v>
          </cell>
          <cell r="AZ77">
            <v>97822.447690000001</v>
          </cell>
          <cell r="BA77">
            <v>-28891.361827768975</v>
          </cell>
          <cell r="BB77">
            <v>36953.460283576664</v>
          </cell>
          <cell r="BC77">
            <v>-144898.5439027274</v>
          </cell>
          <cell r="BE77">
            <v>-32872.711030000006</v>
          </cell>
          <cell r="BF77">
            <v>-12458.922037768971</v>
          </cell>
          <cell r="BG77">
            <v>23553.375600145646</v>
          </cell>
          <cell r="BH77">
            <v>-82326.519291346762</v>
          </cell>
          <cell r="BI77">
            <v>130695.15872000002</v>
          </cell>
          <cell r="BJ77">
            <v>-16432.439790000004</v>
          </cell>
          <cell r="BK77">
            <v>13400.084683431016</v>
          </cell>
          <cell r="BL77">
            <v>-62572.024611380642</v>
          </cell>
          <cell r="BM77">
            <v>0</v>
          </cell>
          <cell r="BN77">
            <v>0</v>
          </cell>
          <cell r="BO77">
            <v>0</v>
          </cell>
          <cell r="BP77">
            <v>0</v>
          </cell>
          <cell r="BQ77">
            <v>0</v>
          </cell>
          <cell r="BR77">
            <v>0</v>
          </cell>
          <cell r="BS77">
            <v>0</v>
          </cell>
          <cell r="BT77">
            <v>0</v>
          </cell>
        </row>
        <row r="79">
          <cell r="C79">
            <v>95790.818617222889</v>
          </cell>
          <cell r="D79">
            <v>12616.082732803057</v>
          </cell>
          <cell r="E79">
            <v>64478.011727884121</v>
          </cell>
          <cell r="F79">
            <v>44487.021860581524</v>
          </cell>
          <cell r="G79">
            <v>-29203.97509167622</v>
          </cell>
          <cell r="H79">
            <v>4065.2087628901427</v>
          </cell>
          <cell r="I79">
            <v>-27517.924688666524</v>
          </cell>
          <cell r="J79">
            <v>-5231.1068870194285</v>
          </cell>
          <cell r="K79">
            <v>-23838.685379534287</v>
          </cell>
          <cell r="L79">
            <v>-58015.314426826721</v>
          </cell>
          <cell r="M79">
            <v>-76907.782051833332</v>
          </cell>
          <cell r="N79">
            <v>62953.879103936131</v>
          </cell>
          <cell r="O79">
            <v>-3516.0402578722615</v>
          </cell>
          <cell r="P79">
            <v>8995.0869852141368</v>
          </cell>
          <cell r="Q79">
            <v>31552.019943473631</v>
          </cell>
          <cell r="R79">
            <v>-27364.277664270528</v>
          </cell>
          <cell r="S79">
            <v>-206671.70195867951</v>
          </cell>
          <cell r="T79">
            <v>-27651.887687340233</v>
          </cell>
          <cell r="U79">
            <v>-59060.314265907946</v>
          </cell>
          <cell r="V79">
            <v>-108645.72710116897</v>
          </cell>
          <cell r="W79">
            <v>-119642.11764167191</v>
          </cell>
          <cell r="X79">
            <v>-40250.791172094752</v>
          </cell>
          <cell r="Y79">
            <v>-22219.942301037521</v>
          </cell>
          <cell r="Z79">
            <v>43935.49602414955</v>
          </cell>
          <cell r="AD79">
            <v>0</v>
          </cell>
          <cell r="AH79">
            <v>0</v>
          </cell>
          <cell r="AL79">
            <v>0</v>
          </cell>
          <cell r="AP79">
            <v>0</v>
          </cell>
          <cell r="AT79">
            <v>0</v>
          </cell>
          <cell r="AX79">
            <v>0</v>
          </cell>
          <cell r="AZ79">
            <v>-287083.70171221124</v>
          </cell>
          <cell r="BA79">
            <v>-100242.61480535494</v>
          </cell>
          <cell r="BB79">
            <v>-89674.931636088062</v>
          </cell>
          <cell r="BC79">
            <v>10135.285336207919</v>
          </cell>
          <cell r="BE79">
            <v>42746.158146012152</v>
          </cell>
          <cell r="BF79">
            <v>-41331.02293113304</v>
          </cell>
          <cell r="BG79">
            <v>-39947.695012615848</v>
          </cell>
          <cell r="BH79">
            <v>102209.79407749778</v>
          </cell>
          <cell r="BI79">
            <v>-329830.85985822341</v>
          </cell>
          <cell r="BJ79">
            <v>-58910.591874220969</v>
          </cell>
          <cell r="BK79">
            <v>-49727.236623472192</v>
          </cell>
          <cell r="BL79">
            <v>-92074.508741289377</v>
          </cell>
          <cell r="BM79">
            <v>0</v>
          </cell>
          <cell r="BN79">
            <v>0</v>
          </cell>
          <cell r="BO79">
            <v>0</v>
          </cell>
          <cell r="BP79">
            <v>0</v>
          </cell>
          <cell r="BQ79">
            <v>0</v>
          </cell>
          <cell r="BR79">
            <v>0</v>
          </cell>
          <cell r="BS79">
            <v>0</v>
          </cell>
          <cell r="BT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D80">
            <v>0</v>
          </cell>
          <cell r="AH80">
            <v>0</v>
          </cell>
          <cell r="AL80">
            <v>0</v>
          </cell>
          <cell r="AP80">
            <v>0</v>
          </cell>
          <cell r="AT80">
            <v>0</v>
          </cell>
          <cell r="AX80">
            <v>0</v>
          </cell>
          <cell r="AZ80">
            <v>0</v>
          </cell>
          <cell r="BA80">
            <v>0</v>
          </cell>
          <cell r="BB80">
            <v>0</v>
          </cell>
          <cell r="BC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D82">
            <v>0</v>
          </cell>
          <cell r="AH82">
            <v>0</v>
          </cell>
          <cell r="AL82">
            <v>0</v>
          </cell>
          <cell r="AP82">
            <v>0</v>
          </cell>
          <cell r="AT82">
            <v>0</v>
          </cell>
          <cell r="AX82">
            <v>0</v>
          </cell>
          <cell r="AZ82">
            <v>0</v>
          </cell>
          <cell r="BA82">
            <v>0</v>
          </cell>
          <cell r="BB82">
            <v>0</v>
          </cell>
          <cell r="BC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D83">
            <v>0</v>
          </cell>
          <cell r="AH83">
            <v>0</v>
          </cell>
          <cell r="AL83">
            <v>0</v>
          </cell>
          <cell r="AP83">
            <v>0</v>
          </cell>
          <cell r="AT83">
            <v>0</v>
          </cell>
          <cell r="AX83">
            <v>0</v>
          </cell>
          <cell r="AZ83">
            <v>0</v>
          </cell>
          <cell r="BA83">
            <v>0</v>
          </cell>
          <cell r="BB83">
            <v>0</v>
          </cell>
          <cell r="BC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D84">
            <v>0</v>
          </cell>
          <cell r="AH84">
            <v>0</v>
          </cell>
          <cell r="AL84">
            <v>0</v>
          </cell>
          <cell r="AP84">
            <v>0</v>
          </cell>
          <cell r="AT84">
            <v>0</v>
          </cell>
          <cell r="AX84">
            <v>0</v>
          </cell>
        </row>
        <row r="85">
          <cell r="C85">
            <v>1765338.8613724997</v>
          </cell>
          <cell r="D85">
            <v>1764286.2889630836</v>
          </cell>
          <cell r="E85">
            <v>1757331.420920955</v>
          </cell>
          <cell r="F85">
            <v>1750119.683097</v>
          </cell>
          <cell r="G85">
            <v>1590741.1850649999</v>
          </cell>
          <cell r="H85">
            <v>1559266.8973992686</v>
          </cell>
          <cell r="I85">
            <v>1544407.683020961</v>
          </cell>
          <cell r="J85">
            <v>1604931.6356578106</v>
          </cell>
          <cell r="K85">
            <v>1697307.9016199999</v>
          </cell>
          <cell r="L85">
            <v>1657753.1708118962</v>
          </cell>
          <cell r="M85">
            <v>1639847.8389226093</v>
          </cell>
          <cell r="N85">
            <v>1635251.6954215001</v>
          </cell>
          <cell r="O85">
            <v>1672206.8854248528</v>
          </cell>
          <cell r="P85">
            <v>1560805.7574348047</v>
          </cell>
          <cell r="Q85">
            <v>1566671.4513439999</v>
          </cell>
          <cell r="R85">
            <v>1548267.858770998</v>
          </cell>
          <cell r="S85">
            <v>1640047.3313141756</v>
          </cell>
          <cell r="T85">
            <v>1597267.416435631</v>
          </cell>
          <cell r="U85">
            <v>1597224.1745141924</v>
          </cell>
          <cell r="V85">
            <v>1572781.5327316136</v>
          </cell>
          <cell r="W85">
            <v>1613787.9816247823</v>
          </cell>
          <cell r="X85">
            <v>1551974.7389924391</v>
          </cell>
          <cell r="Y85">
            <v>1549168.4118031226</v>
          </cell>
          <cell r="Z85">
            <v>1527244.4011322563</v>
          </cell>
          <cell r="AD85">
            <v>0</v>
          </cell>
          <cell r="AH85">
            <v>0</v>
          </cell>
          <cell r="AL85">
            <v>0</v>
          </cell>
          <cell r="AP85">
            <v>0</v>
          </cell>
          <cell r="AT85">
            <v>0</v>
          </cell>
          <cell r="AX85">
            <v>0</v>
          </cell>
          <cell r="AZ85">
            <v>9979430.1464213114</v>
          </cell>
          <cell r="BA85">
            <v>9691354.2700371239</v>
          </cell>
          <cell r="BB85">
            <v>9654650.9805258401</v>
          </cell>
          <cell r="BC85">
            <v>9638596.8068111781</v>
          </cell>
          <cell r="BE85">
            <v>5053387.9480574997</v>
          </cell>
          <cell r="BF85">
            <v>4981306.3571742484</v>
          </cell>
          <cell r="BG85">
            <v>4941586.9428645251</v>
          </cell>
          <cell r="BH85">
            <v>4990303.014176311</v>
          </cell>
          <cell r="BI85">
            <v>4926042.1983638108</v>
          </cell>
          <cell r="BJ85">
            <v>4710047.9128628746</v>
          </cell>
          <cell r="BK85">
            <v>4713064.0376613149</v>
          </cell>
          <cell r="BL85">
            <v>4648293.7926348671</v>
          </cell>
          <cell r="BM85">
            <v>0</v>
          </cell>
          <cell r="BN85">
            <v>0</v>
          </cell>
          <cell r="BO85">
            <v>0</v>
          </cell>
          <cell r="BP85">
            <v>0</v>
          </cell>
          <cell r="BQ85">
            <v>0</v>
          </cell>
          <cell r="BR85">
            <v>0</v>
          </cell>
          <cell r="BS85">
            <v>0</v>
          </cell>
          <cell r="BT85">
            <v>0</v>
          </cell>
        </row>
        <row r="86">
          <cell r="C86">
            <v>12265056.359000001</v>
          </cell>
          <cell r="D86">
            <v>11835482.202</v>
          </cell>
          <cell r="E86">
            <v>12145282.489</v>
          </cell>
          <cell r="F86">
            <v>12383282.056999998</v>
          </cell>
          <cell r="G86">
            <v>10812638.341</v>
          </cell>
          <cell r="H86">
            <v>10194194.890000001</v>
          </cell>
          <cell r="I86">
            <v>10449469.022</v>
          </cell>
          <cell r="J86">
            <v>11053990.912</v>
          </cell>
          <cell r="K86">
            <v>11325575.642999999</v>
          </cell>
          <cell r="L86">
            <v>10897138.074000001</v>
          </cell>
          <cell r="M86">
            <v>11037312.741999999</v>
          </cell>
          <cell r="N86">
            <v>11166682.052999999</v>
          </cell>
          <cell r="O86">
            <v>10486500.649999999</v>
          </cell>
          <cell r="P86">
            <v>10254866.145</v>
          </cell>
          <cell r="Q86">
            <v>10407299.980999999</v>
          </cell>
          <cell r="R86">
            <v>10473901.704</v>
          </cell>
          <cell r="S86">
            <v>10561919.318999996</v>
          </cell>
          <cell r="T86">
            <v>10444617.941</v>
          </cell>
          <cell r="U86">
            <v>10662829.917999998</v>
          </cell>
          <cell r="V86">
            <v>10696627.563999999</v>
          </cell>
          <cell r="W86">
            <v>10377707.042999998</v>
          </cell>
          <cell r="X86">
            <v>10261200.284000002</v>
          </cell>
          <cell r="Y86">
            <v>10498411.946</v>
          </cell>
          <cell r="Z86">
            <v>10509630.243000001</v>
          </cell>
          <cell r="AD86">
            <v>0</v>
          </cell>
          <cell r="AH86">
            <v>0</v>
          </cell>
          <cell r="AL86">
            <v>0</v>
          </cell>
          <cell r="AP86">
            <v>0</v>
          </cell>
          <cell r="AT86">
            <v>0</v>
          </cell>
          <cell r="AX86">
            <v>0</v>
          </cell>
          <cell r="AZ86">
            <v>65829397.354999997</v>
          </cell>
          <cell r="BA86">
            <v>63887499.536000006</v>
          </cell>
          <cell r="BB86">
            <v>65200606.097999997</v>
          </cell>
          <cell r="BC86">
            <v>66284114.532999992</v>
          </cell>
          <cell r="BE86">
            <v>34403270.343000002</v>
          </cell>
          <cell r="BF86">
            <v>32926815.166000001</v>
          </cell>
          <cell r="BG86">
            <v>33632064.252999999</v>
          </cell>
          <cell r="BH86">
            <v>34603955.022</v>
          </cell>
          <cell r="BI86">
            <v>31426127.011999995</v>
          </cell>
          <cell r="BJ86">
            <v>30960684.370000001</v>
          </cell>
          <cell r="BK86">
            <v>31568541.844999999</v>
          </cell>
          <cell r="BL86">
            <v>31680159.511</v>
          </cell>
          <cell r="BM86">
            <v>0</v>
          </cell>
          <cell r="BN86">
            <v>0</v>
          </cell>
          <cell r="BO86">
            <v>0</v>
          </cell>
          <cell r="BP86">
            <v>0</v>
          </cell>
          <cell r="BQ86">
            <v>0</v>
          </cell>
          <cell r="BR86">
            <v>0</v>
          </cell>
          <cell r="BS86">
            <v>0</v>
          </cell>
          <cell r="BT86">
            <v>0</v>
          </cell>
        </row>
        <row r="87">
          <cell r="C87">
            <v>1249739.8046875</v>
          </cell>
          <cell r="D87">
            <v>1246863.0553035373</v>
          </cell>
          <cell r="E87">
            <v>1263756.5505396598</v>
          </cell>
          <cell r="F87">
            <v>1245222.6826309999</v>
          </cell>
          <cell r="G87">
            <v>1108752.1556640626</v>
          </cell>
          <cell r="H87">
            <v>1107274.8663438293</v>
          </cell>
          <cell r="I87">
            <v>1102355.87964522</v>
          </cell>
          <cell r="J87">
            <v>1132472.462232983</v>
          </cell>
          <cell r="K87">
            <v>1196103.4705273439</v>
          </cell>
          <cell r="L87">
            <v>1188619.236955439</v>
          </cell>
          <cell r="M87">
            <v>1142776.5400022001</v>
          </cell>
          <cell r="N87">
            <v>1131197.9258274289</v>
          </cell>
          <cell r="O87">
            <v>1142567.4261042385</v>
          </cell>
          <cell r="P87">
            <v>1124762.0826944001</v>
          </cell>
          <cell r="Q87">
            <v>1090879.5673760001</v>
          </cell>
          <cell r="R87">
            <v>1059220.1186934209</v>
          </cell>
          <cell r="S87">
            <v>1129798.3483089241</v>
          </cell>
          <cell r="T87">
            <v>1148438.4250696646</v>
          </cell>
          <cell r="U87">
            <v>1098534.4794163764</v>
          </cell>
          <cell r="V87">
            <v>1070461.28844315</v>
          </cell>
          <cell r="W87">
            <v>1098031.0275187909</v>
          </cell>
          <cell r="X87">
            <v>1086963.9548435269</v>
          </cell>
          <cell r="Y87">
            <v>1067129.5708555465</v>
          </cell>
          <cell r="Z87">
            <v>1042733.4539335759</v>
          </cell>
          <cell r="AD87">
            <v>0</v>
          </cell>
          <cell r="AH87">
            <v>0</v>
          </cell>
          <cell r="AL87">
            <v>0</v>
          </cell>
          <cell r="AP87">
            <v>0</v>
          </cell>
          <cell r="AT87">
            <v>0</v>
          </cell>
          <cell r="AX87">
            <v>0</v>
          </cell>
          <cell r="AZ87">
            <v>6924992.2328108596</v>
          </cell>
          <cell r="BA87">
            <v>6902921.6212103972</v>
          </cell>
          <cell r="BB87">
            <v>6765432.5878350027</v>
          </cell>
          <cell r="BC87">
            <v>6681307.9317615582</v>
          </cell>
          <cell r="BE87">
            <v>3554595.4308789065</v>
          </cell>
          <cell r="BF87">
            <v>3542757.1586028058</v>
          </cell>
          <cell r="BG87">
            <v>3508888.9701870801</v>
          </cell>
          <cell r="BH87">
            <v>3508893.0706914114</v>
          </cell>
          <cell r="BI87">
            <v>3370396.801931954</v>
          </cell>
          <cell r="BJ87">
            <v>3360164.4626075914</v>
          </cell>
          <cell r="BK87">
            <v>3256543.6176479235</v>
          </cell>
          <cell r="BL87">
            <v>3172414.8610701468</v>
          </cell>
          <cell r="BM87">
            <v>0</v>
          </cell>
          <cell r="BN87">
            <v>0</v>
          </cell>
          <cell r="BO87">
            <v>0</v>
          </cell>
          <cell r="BP87">
            <v>0</v>
          </cell>
          <cell r="BQ87">
            <v>0</v>
          </cell>
          <cell r="BR87">
            <v>0</v>
          </cell>
          <cell r="BS87">
            <v>0</v>
          </cell>
          <cell r="BT87">
            <v>0</v>
          </cell>
        </row>
        <row r="88">
          <cell r="C88">
            <v>10026509.375</v>
          </cell>
          <cell r="D88">
            <v>9882810.7210000008</v>
          </cell>
          <cell r="E88">
            <v>10405529.416999999</v>
          </cell>
          <cell r="F88">
            <v>10602639.710999999</v>
          </cell>
          <cell r="G88">
            <v>8501780.625</v>
          </cell>
          <cell r="H88">
            <v>8446240.0720000006</v>
          </cell>
          <cell r="I88">
            <v>8774530.6140000001</v>
          </cell>
          <cell r="J88">
            <v>9379080.0190000013</v>
          </cell>
          <cell r="K88">
            <v>8762608.25</v>
          </cell>
          <cell r="L88">
            <v>8899862.2939999998</v>
          </cell>
          <cell r="M88">
            <v>8857941.284</v>
          </cell>
          <cell r="N88">
            <v>9177738.7659999989</v>
          </cell>
          <cell r="O88">
            <v>8117027.1909999987</v>
          </cell>
          <cell r="P88">
            <v>8453883.5069999993</v>
          </cell>
          <cell r="Q88">
            <v>8493217.6940000001</v>
          </cell>
          <cell r="R88">
            <v>8659548.9409999996</v>
          </cell>
          <cell r="S88">
            <v>8429975.4510000013</v>
          </cell>
          <cell r="T88">
            <v>8662153.0760000013</v>
          </cell>
          <cell r="U88">
            <v>8785184.7039999999</v>
          </cell>
          <cell r="V88">
            <v>8890695.068</v>
          </cell>
          <cell r="W88">
            <v>8314452.0840000007</v>
          </cell>
          <cell r="X88">
            <v>8402558.0190000013</v>
          </cell>
          <cell r="Y88">
            <v>8558273.0859999992</v>
          </cell>
          <cell r="Z88">
            <v>8749719.7679999992</v>
          </cell>
          <cell r="AD88">
            <v>0</v>
          </cell>
          <cell r="AH88">
            <v>0</v>
          </cell>
          <cell r="AL88">
            <v>0</v>
          </cell>
          <cell r="AP88">
            <v>0</v>
          </cell>
          <cell r="AT88">
            <v>0</v>
          </cell>
          <cell r="AX88">
            <v>0</v>
          </cell>
          <cell r="AZ88">
            <v>52152352.976000004</v>
          </cell>
          <cell r="BA88">
            <v>52747507.689000003</v>
          </cell>
          <cell r="BB88">
            <v>53874676.798999995</v>
          </cell>
          <cell r="BC88">
            <v>55459422.272999994</v>
          </cell>
          <cell r="BE88">
            <v>27290898.25</v>
          </cell>
          <cell r="BF88">
            <v>27228913.087000001</v>
          </cell>
          <cell r="BG88">
            <v>28038001.314999998</v>
          </cell>
          <cell r="BH88">
            <v>29159458.495999999</v>
          </cell>
          <cell r="BI88">
            <v>24861454.726000004</v>
          </cell>
          <cell r="BJ88">
            <v>25518594.602000002</v>
          </cell>
          <cell r="BK88">
            <v>25836675.484000001</v>
          </cell>
          <cell r="BL88">
            <v>26299963.776999999</v>
          </cell>
          <cell r="BM88">
            <v>0</v>
          </cell>
          <cell r="BN88">
            <v>0</v>
          </cell>
          <cell r="BO88">
            <v>0</v>
          </cell>
          <cell r="BP88">
            <v>0</v>
          </cell>
          <cell r="BQ88">
            <v>0</v>
          </cell>
          <cell r="BR88">
            <v>0</v>
          </cell>
          <cell r="BS88">
            <v>0</v>
          </cell>
          <cell r="BT88">
            <v>0</v>
          </cell>
        </row>
        <row r="89">
          <cell r="C89">
            <v>6130943</v>
          </cell>
          <cell r="D89">
            <v>6117536</v>
          </cell>
          <cell r="E89">
            <v>6438513</v>
          </cell>
          <cell r="F89">
            <v>6189175</v>
          </cell>
          <cell r="G89">
            <v>5150327</v>
          </cell>
          <cell r="H89">
            <v>5252622</v>
          </cell>
          <cell r="I89">
            <v>5344734</v>
          </cell>
          <cell r="J89">
            <v>5468508</v>
          </cell>
          <cell r="K89">
            <v>5331223</v>
          </cell>
          <cell r="L89">
            <v>5463046</v>
          </cell>
          <cell r="M89">
            <v>5461567</v>
          </cell>
          <cell r="N89">
            <v>5441691</v>
          </cell>
          <cell r="O89">
            <v>5071457</v>
          </cell>
          <cell r="P89">
            <v>5332525</v>
          </cell>
          <cell r="Q89">
            <v>5273210</v>
          </cell>
          <cell r="R89">
            <v>5095574</v>
          </cell>
          <cell r="S89">
            <v>5278984</v>
          </cell>
          <cell r="T89">
            <v>5415399</v>
          </cell>
          <cell r="U89">
            <v>5341403</v>
          </cell>
          <cell r="V89">
            <v>5266845</v>
          </cell>
          <cell r="W89">
            <v>5228753</v>
          </cell>
          <cell r="X89">
            <v>5068023</v>
          </cell>
          <cell r="Y89">
            <v>5177240</v>
          </cell>
          <cell r="Z89">
            <v>5129943</v>
          </cell>
          <cell r="AD89">
            <v>0</v>
          </cell>
          <cell r="AH89">
            <v>0</v>
          </cell>
          <cell r="AL89">
            <v>0</v>
          </cell>
          <cell r="AP89">
            <v>0</v>
          </cell>
          <cell r="AT89">
            <v>0</v>
          </cell>
          <cell r="AX89">
            <v>0</v>
          </cell>
          <cell r="AZ89">
            <v>32191687</v>
          </cell>
          <cell r="BA89">
            <v>32649151</v>
          </cell>
          <cell r="BB89">
            <v>33036667</v>
          </cell>
          <cell r="BC89">
            <v>32591736</v>
          </cell>
          <cell r="BE89">
            <v>16612493</v>
          </cell>
          <cell r="BF89">
            <v>16833204</v>
          </cell>
          <cell r="BG89">
            <v>17244814</v>
          </cell>
          <cell r="BH89">
            <v>17099374</v>
          </cell>
          <cell r="BI89">
            <v>15579194</v>
          </cell>
          <cell r="BJ89">
            <v>15815947</v>
          </cell>
          <cell r="BK89">
            <v>15791853</v>
          </cell>
          <cell r="BL89">
            <v>15492362</v>
          </cell>
          <cell r="BM89">
            <v>0</v>
          </cell>
          <cell r="BN89">
            <v>0</v>
          </cell>
          <cell r="BO89">
            <v>0</v>
          </cell>
          <cell r="BP89">
            <v>0</v>
          </cell>
          <cell r="BQ89">
            <v>0</v>
          </cell>
          <cell r="BR89">
            <v>0</v>
          </cell>
          <cell r="BS89">
            <v>0</v>
          </cell>
          <cell r="BT89">
            <v>0</v>
          </cell>
        </row>
        <row r="90">
          <cell r="C90">
            <v>0.7079319625444962</v>
          </cell>
          <cell r="D90">
            <v>0.70672376875770582</v>
          </cell>
          <cell r="E90">
            <v>0.71913387281117969</v>
          </cell>
          <cell r="F90">
            <v>0.71150715842899515</v>
          </cell>
          <cell r="G90">
            <v>0.69700348873456586</v>
          </cell>
          <cell r="H90">
            <v>0.71012529554156156</v>
          </cell>
          <cell r="I90">
            <v>0.71377259499832379</v>
          </cell>
          <cell r="J90">
            <v>0.70562037476993122</v>
          </cell>
          <cell r="K90">
            <v>0.7047062406212331</v>
          </cell>
          <cell r="L90">
            <v>0.71700616103982739</v>
          </cell>
          <cell r="M90">
            <v>0.69687962070493792</v>
          </cell>
          <cell r="N90">
            <v>0.69175768415017791</v>
          </cell>
          <cell r="O90">
            <v>0.68326917922835229</v>
          </cell>
          <cell r="P90">
            <v>0.72062912206510221</v>
          </cell>
          <cell r="Q90">
            <v>0.69630398028901819</v>
          </cell>
          <cell r="R90">
            <v>0.68413234356890995</v>
          </cell>
          <cell r="S90">
            <v>0.68888155039014198</v>
          </cell>
          <cell r="T90">
            <v>0.71900197377872577</v>
          </cell>
          <cell r="U90">
            <v>0.68777726817871632</v>
          </cell>
          <cell r="V90">
            <v>0.68061664393017651</v>
          </cell>
          <cell r="W90">
            <v>0.68040600129719597</v>
          </cell>
          <cell r="X90">
            <v>0.70037477256182479</v>
          </cell>
          <cell r="Y90">
            <v>0.68884025953865347</v>
          </cell>
          <cell r="Z90">
            <v>0.68275480542637612</v>
          </cell>
          <cell r="AD90" t="e">
            <v>#DIV/0!</v>
          </cell>
          <cell r="AH90" t="e">
            <v>#DIV/0!</v>
          </cell>
          <cell r="AL90" t="e">
            <v>#DIV/0!</v>
          </cell>
          <cell r="AP90" t="e">
            <v>#DIV/0!</v>
          </cell>
          <cell r="AT90" t="e">
            <v>#DIV/0!</v>
          </cell>
          <cell r="AX90" t="e">
            <v>#DIV/0!</v>
          </cell>
          <cell r="AZ90">
            <v>0.69392662017822804</v>
          </cell>
          <cell r="BA90">
            <v>0.7122762648923322</v>
          </cell>
          <cell r="BB90">
            <v>0.70074336208335142</v>
          </cell>
          <cell r="BC90">
            <v>0.69318263494953625</v>
          </cell>
          <cell r="BE90">
            <v>0.70340838016310969</v>
          </cell>
          <cell r="BF90">
            <v>0.71121045456286891</v>
          </cell>
          <cell r="BG90">
            <v>0.71007330453909956</v>
          </cell>
          <cell r="BH90">
            <v>0.70314228629472952</v>
          </cell>
          <cell r="BI90">
            <v>0.68419974214825729</v>
          </cell>
          <cell r="BJ90">
            <v>0.71340345677401118</v>
          </cell>
          <cell r="BK90">
            <v>0.69096103758094995</v>
          </cell>
          <cell r="BL90">
            <v>0.68249017867518991</v>
          </cell>
          <cell r="BM90" t="e">
            <v>#DIV/0!</v>
          </cell>
          <cell r="BN90" t="e">
            <v>#DIV/0!</v>
          </cell>
          <cell r="BO90" t="e">
            <v>#DIV/0!</v>
          </cell>
          <cell r="BP90" t="e">
            <v>#DIV/0!</v>
          </cell>
          <cell r="BQ90" t="e">
            <v>#DIV/0!</v>
          </cell>
          <cell r="BR90" t="e">
            <v>#DIV/0!</v>
          </cell>
          <cell r="BS90" t="e">
            <v>#DIV/0!</v>
          </cell>
          <cell r="BT90" t="e">
            <v>#DIV/0!</v>
          </cell>
        </row>
        <row r="91">
          <cell r="C91">
            <v>0.6814342213046487</v>
          </cell>
          <cell r="D91">
            <v>0.64434625412983781</v>
          </cell>
          <cell r="E91">
            <v>0.62982677421438227</v>
          </cell>
          <cell r="F91">
            <v>0.59082822225311238</v>
          </cell>
          <cell r="G91">
            <v>0.72900057678750163</v>
          </cell>
          <cell r="H91">
            <v>0.73948642443847423</v>
          </cell>
          <cell r="I91">
            <v>0.68775627289886276</v>
          </cell>
          <cell r="J91">
            <v>0.65651427099299964</v>
          </cell>
          <cell r="K91">
            <v>0.68231397479593137</v>
          </cell>
          <cell r="L91">
            <v>0.76000589192649537</v>
          </cell>
          <cell r="M91">
            <v>0.70685906737220383</v>
          </cell>
          <cell r="N91">
            <v>0.75396487724309724</v>
          </cell>
          <cell r="O91">
            <v>0.70198546907483617</v>
          </cell>
          <cell r="P91">
            <v>0.72967865410801147</v>
          </cell>
          <cell r="Q91">
            <v>0.70919420946947787</v>
          </cell>
          <cell r="R91">
            <v>0.72942940624378005</v>
          </cell>
          <cell r="S91">
            <v>0.73067062540822347</v>
          </cell>
          <cell r="T91">
            <v>0.74307236471904736</v>
          </cell>
          <cell r="U91">
            <v>0.70948756979672689</v>
          </cell>
          <cell r="V91">
            <v>0.70049199138816809</v>
          </cell>
          <cell r="W91">
            <v>0.66602714333802016</v>
          </cell>
          <cell r="X91">
            <v>0.71970309582822245</v>
          </cell>
          <cell r="Y91">
            <v>0.72623909203257353</v>
          </cell>
          <cell r="Z91">
            <v>0.7028419591546281</v>
          </cell>
          <cell r="AD91" t="e">
            <v>#DIV/0!</v>
          </cell>
          <cell r="AH91" t="e">
            <v>#DIV/0!</v>
          </cell>
          <cell r="AL91" t="e">
            <v>#DIV/0!</v>
          </cell>
          <cell r="AP91" t="e">
            <v>#DIV/0!</v>
          </cell>
          <cell r="AT91" t="e">
            <v>#DIV/0!</v>
          </cell>
          <cell r="AX91" t="e">
            <v>#DIV/0!</v>
          </cell>
          <cell r="AZ91">
            <v>0.69755216010361354</v>
          </cell>
          <cell r="BA91">
            <v>0.72064032726160765</v>
          </cell>
          <cell r="BB91">
            <v>0.69087412968567075</v>
          </cell>
          <cell r="BC91">
            <v>0.68572380396773525</v>
          </cell>
          <cell r="BE91">
            <v>0.69626104263431277</v>
          </cell>
          <cell r="BF91">
            <v>0.71103241513394932</v>
          </cell>
          <cell r="BG91">
            <v>0.67049895752185873</v>
          </cell>
          <cell r="BH91">
            <v>0.66319744006950554</v>
          </cell>
          <cell r="BI91">
            <v>0.6994398595307264</v>
          </cell>
          <cell r="BJ91">
            <v>0.73078963643583883</v>
          </cell>
          <cell r="BK91">
            <v>0.71476591515588739</v>
          </cell>
          <cell r="BL91">
            <v>0.7108493394544273</v>
          </cell>
          <cell r="BM91" t="e">
            <v>#DIV/0!</v>
          </cell>
          <cell r="BN91" t="e">
            <v>#DIV/0!</v>
          </cell>
          <cell r="BO91" t="e">
            <v>#DIV/0!</v>
          </cell>
          <cell r="BP91" t="e">
            <v>#DIV/0!</v>
          </cell>
          <cell r="BQ91" t="e">
            <v>#DIV/0!</v>
          </cell>
          <cell r="BR91" t="e">
            <v>#DIV/0!</v>
          </cell>
          <cell r="BS91" t="e">
            <v>#DIV/0!</v>
          </cell>
          <cell r="BT91" t="e">
            <v>#DIV/0!</v>
          </cell>
        </row>
        <row r="92">
          <cell r="C92">
            <v>96.845312122601598</v>
          </cell>
          <cell r="D92">
            <v>91.739138955523671</v>
          </cell>
          <cell r="E92">
            <v>83.055209675233257</v>
          </cell>
          <cell r="F92">
            <v>67.063263619955308</v>
          </cell>
          <cell r="G92">
            <v>91.55419785425542</v>
          </cell>
          <cell r="H92">
            <v>85.767943886040015</v>
          </cell>
          <cell r="I92">
            <v>77.427202443039704</v>
          </cell>
          <cell r="J92">
            <v>61.504649451935158</v>
          </cell>
          <cell r="K92">
            <v>92.496105748462327</v>
          </cell>
          <cell r="L92">
            <v>85.458123358479781</v>
          </cell>
          <cell r="M92">
            <v>69.191991141465351</v>
          </cell>
          <cell r="N92">
            <v>62.115235712410112</v>
          </cell>
          <cell r="O92">
            <v>91.447394263861739</v>
          </cell>
          <cell r="P92">
            <v>90.613908359934825</v>
          </cell>
          <cell r="Q92">
            <v>72.017569430644983</v>
          </cell>
          <cell r="R92">
            <v>61.601682467399755</v>
          </cell>
          <cell r="S92">
            <v>86.36129020903924</v>
          </cell>
          <cell r="T92">
            <v>85.896301830040372</v>
          </cell>
          <cell r="U92">
            <v>71.112787358707635</v>
          </cell>
          <cell r="V92">
            <v>62.228560985769995</v>
          </cell>
          <cell r="W92">
            <v>89.806182451717987</v>
          </cell>
          <cell r="X92">
            <v>87.145276572336826</v>
          </cell>
          <cell r="Y92">
            <v>69.793079621316451</v>
          </cell>
          <cell r="Z92">
            <v>62.153456609491919</v>
          </cell>
          <cell r="AD92" t="e">
            <v>#DIV/0!</v>
          </cell>
          <cell r="AH92" t="e">
            <v>#DIV/0!</v>
          </cell>
          <cell r="AL92" t="e">
            <v>#DIV/0!</v>
          </cell>
          <cell r="AP92" t="e">
            <v>#DIV/0!</v>
          </cell>
          <cell r="AT92" t="e">
            <v>#DIV/0!</v>
          </cell>
          <cell r="AX92" t="e">
            <v>#DIV/0!</v>
          </cell>
          <cell r="AZ92">
            <v>91.529748943230629</v>
          </cell>
          <cell r="BA92">
            <v>87.82099967023845</v>
          </cell>
          <cell r="BB92">
            <v>73.985732295009527</v>
          </cell>
          <cell r="BC92">
            <v>62.876632000074537</v>
          </cell>
          <cell r="BE92">
            <v>93.731389482380209</v>
          </cell>
          <cell r="BF92">
            <v>87.765541681277853</v>
          </cell>
          <cell r="BG92">
            <v>76.772130341653593</v>
          </cell>
          <cell r="BH92">
            <v>63.674110362837389</v>
          </cell>
          <cell r="BI92">
            <v>89.207784539391568</v>
          </cell>
          <cell r="BJ92">
            <v>87.879471268750436</v>
          </cell>
          <cell r="BK92">
            <v>70.983419867982377</v>
          </cell>
          <cell r="BL92">
            <v>61.994570093397847</v>
          </cell>
          <cell r="BM92" t="e">
            <v>#DIV/0!</v>
          </cell>
          <cell r="BN92" t="e">
            <v>#DIV/0!</v>
          </cell>
          <cell r="BO92" t="e">
            <v>#DIV/0!</v>
          </cell>
          <cell r="BP92" t="e">
            <v>#DIV/0!</v>
          </cell>
          <cell r="BQ92" t="e">
            <v>#DIV/0!</v>
          </cell>
          <cell r="BR92" t="e">
            <v>#DIV/0!</v>
          </cell>
          <cell r="BS92" t="e">
            <v>#DIV/0!</v>
          </cell>
          <cell r="BT92" t="e">
            <v>#DIV/0!</v>
          </cell>
        </row>
        <row r="93">
          <cell r="C93">
            <v>68.559891874187642</v>
          </cell>
          <cell r="D93">
            <v>64.834230025234547</v>
          </cell>
          <cell r="E93">
            <v>59.727814590895058</v>
          </cell>
          <cell r="F93">
            <v>47.715992133208999</v>
          </cell>
          <cell r="G93">
            <v>63.813595312710738</v>
          </cell>
          <cell r="H93">
            <v>60.905986500066234</v>
          </cell>
          <cell r="I93">
            <v>55.265415211229005</v>
          </cell>
          <cell r="J93">
            <v>43.398933796367729</v>
          </cell>
          <cell r="K93">
            <v>65.182582954102912</v>
          </cell>
          <cell r="L93">
            <v>61.274000958931587</v>
          </cell>
          <cell r="M93">
            <v>48.21848854248379</v>
          </cell>
          <cell r="N93">
            <v>42.968691606859238</v>
          </cell>
          <cell r="O93">
            <v>62.483186021240343</v>
          </cell>
          <cell r="P93">
            <v>65.299021228307453</v>
          </cell>
          <cell r="Q93">
            <v>50.146120245298832</v>
          </cell>
          <cell r="R93">
            <v>42.143703394210021</v>
          </cell>
          <cell r="S93">
            <v>59.492699492895937</v>
          </cell>
          <cell r="T93">
            <v>61.759610556092191</v>
          </cell>
          <cell r="U93">
            <v>48.909758622145887</v>
          </cell>
          <cell r="V93">
            <v>42.353794334739092</v>
          </cell>
          <cell r="W93">
            <v>61.104665493739837</v>
          </cell>
          <cell r="X93">
            <v>61.034353259187725</v>
          </cell>
          <cell r="Y93">
            <v>48.076283080349533</v>
          </cell>
          <cell r="Z93">
            <v>42.435571173990361</v>
          </cell>
          <cell r="AD93" t="e">
            <v>#DIV/0!</v>
          </cell>
          <cell r="AH93" t="e">
            <v>#DIV/0!</v>
          </cell>
          <cell r="AL93" t="e">
            <v>#DIV/0!</v>
          </cell>
          <cell r="AP93" t="e">
            <v>#DIV/0!</v>
          </cell>
          <cell r="AT93" t="e">
            <v>#DIV/0!</v>
          </cell>
          <cell r="AX93" t="e">
            <v>#DIV/0!</v>
          </cell>
          <cell r="AZ93">
            <v>63.514929329937765</v>
          </cell>
          <cell r="BA93">
            <v>62.552813624228186</v>
          </cell>
          <cell r="BB93">
            <v>51.845010794603766</v>
          </cell>
          <cell r="BC93">
            <v>43.584989446563995</v>
          </cell>
          <cell r="BE93">
            <v>65.931444846238591</v>
          </cell>
          <cell r="BF93">
            <v>62.419770794098042</v>
          </cell>
          <cell r="BG93">
            <v>54.513840288204442</v>
          </cell>
          <cell r="BH93">
            <v>44.771959538308415</v>
          </cell>
          <cell r="BI93">
            <v>61.035943179469001</v>
          </cell>
          <cell r="BJ93">
            <v>62.693518582598962</v>
          </cell>
          <cell r="BK93">
            <v>49.04677744302532</v>
          </cell>
          <cell r="BL93">
            <v>42.31068521993469</v>
          </cell>
          <cell r="BM93" t="e">
            <v>#DIV/0!</v>
          </cell>
          <cell r="BN93" t="e">
            <v>#DIV/0!</v>
          </cell>
          <cell r="BO93" t="e">
            <v>#DIV/0!</v>
          </cell>
          <cell r="BP93" t="e">
            <v>#DIV/0!</v>
          </cell>
          <cell r="BQ93" t="e">
            <v>#DIV/0!</v>
          </cell>
          <cell r="BR93" t="e">
            <v>#DIV/0!</v>
          </cell>
          <cell r="BS93" t="e">
            <v>#DIV/0!</v>
          </cell>
          <cell r="BT93" t="e">
            <v>#DIV/0!</v>
          </cell>
        </row>
        <row r="94">
          <cell r="C94">
            <v>65.993709853270673</v>
          </cell>
          <cell r="D94">
            <v>59.111770543088362</v>
          </cell>
          <cell r="E94">
            <v>52.310394791451309</v>
          </cell>
          <cell r="F94">
            <v>39.622868823070014</v>
          </cell>
          <cell r="G94">
            <v>66.743063043069256</v>
          </cell>
          <cell r="H94">
            <v>63.424230155727436</v>
          </cell>
          <cell r="I94">
            <v>53.251044173210701</v>
          </cell>
          <cell r="J94">
            <v>40.378680097617199</v>
          </cell>
          <cell r="K94">
            <v>63.111385566378132</v>
          </cell>
          <cell r="L94">
            <v>64.948677265425886</v>
          </cell>
          <cell r="M94">
            <v>48.908986327881991</v>
          </cell>
          <cell r="N94">
            <v>46.832706068833332</v>
          </cell>
          <cell r="O94">
            <v>64.194741957988469</v>
          </cell>
          <cell r="P94">
            <v>66.119034695543931</v>
          </cell>
          <cell r="Q94">
            <v>51.074443220279498</v>
          </cell>
          <cell r="R94">
            <v>44.934078665813274</v>
          </cell>
          <cell r="S94">
            <v>63.101657928099783</v>
          </cell>
          <cell r="T94">
            <v>63.827168121469136</v>
          </cell>
          <cell r="U94">
            <v>50.45363868460089</v>
          </cell>
          <cell r="V94">
            <v>43.590608606142091</v>
          </cell>
          <cell r="W94">
            <v>59.813355152410765</v>
          </cell>
          <cell r="X94">
            <v>62.71872533591749</v>
          </cell>
          <cell r="Y94">
            <v>50.686462774341969</v>
          </cell>
          <cell r="Z94">
            <v>43.684057211647463</v>
          </cell>
          <cell r="AD94" t="e">
            <v>#DIV/0!</v>
          </cell>
          <cell r="AH94" t="e">
            <v>#DIV/0!</v>
          </cell>
          <cell r="AL94" t="e">
            <v>#DIV/0!</v>
          </cell>
          <cell r="AP94" t="e">
            <v>#DIV/0!</v>
          </cell>
          <cell r="AT94" t="e">
            <v>#DIV/0!</v>
          </cell>
          <cell r="AX94" t="e">
            <v>#DIV/0!</v>
          </cell>
          <cell r="AZ94">
            <v>63.846774089091966</v>
          </cell>
          <cell r="BA94">
            <v>63.28735394280217</v>
          </cell>
          <cell r="BB94">
            <v>51.114828408471723</v>
          </cell>
          <cell r="BC94">
            <v>43.116003275770538</v>
          </cell>
          <cell r="BE94">
            <v>65.26151496856491</v>
          </cell>
          <cell r="BF94">
            <v>62.404145067178284</v>
          </cell>
          <cell r="BG94">
            <v>51.475633360811003</v>
          </cell>
          <cell r="BH94">
            <v>42.228506991336936</v>
          </cell>
          <cell r="BI94">
            <v>62.395480287279334</v>
          </cell>
          <cell r="BJ94">
            <v>64.221406858663883</v>
          </cell>
          <cell r="BK94">
            <v>50.736529062833014</v>
          </cell>
          <cell r="BL94">
            <v>44.068799200653061</v>
          </cell>
          <cell r="BM94" t="e">
            <v>#DIV/0!</v>
          </cell>
          <cell r="BN94" t="e">
            <v>#DIV/0!</v>
          </cell>
          <cell r="BO94" t="e">
            <v>#DIV/0!</v>
          </cell>
          <cell r="BP94" t="e">
            <v>#DIV/0!</v>
          </cell>
          <cell r="BQ94" t="e">
            <v>#DIV/0!</v>
          </cell>
          <cell r="BR94" t="e">
            <v>#DIV/0!</v>
          </cell>
          <cell r="BS94" t="e">
            <v>#DIV/0!</v>
          </cell>
          <cell r="BT94" t="e">
            <v>#DIV/0!</v>
          </cell>
        </row>
        <row r="95">
          <cell r="C95">
            <v>2.5132817674328938E-2</v>
          </cell>
          <cell r="D95">
            <v>3.2644952895164926E-2</v>
          </cell>
          <cell r="E95">
            <v>2.8046115696832151E-2</v>
          </cell>
          <cell r="F95">
            <v>2.5823152213530067E-2</v>
          </cell>
          <cell r="G95">
            <v>2.25684461060679E-2</v>
          </cell>
          <cell r="H95">
            <v>3.3767959631472631E-2</v>
          </cell>
          <cell r="I95">
            <v>3.205283032239041E-2</v>
          </cell>
          <cell r="J95">
            <v>3.4278033279525173E-2</v>
          </cell>
          <cell r="K95">
            <v>3.3317488402612297E-2</v>
          </cell>
          <cell r="L95">
            <v>3.5569012920166274E-2</v>
          </cell>
          <cell r="M95">
            <v>3.2588437392698677E-2</v>
          </cell>
          <cell r="N95">
            <v>3.0155530864517385E-2</v>
          </cell>
          <cell r="O95">
            <v>2.9402878482351725E-2</v>
          </cell>
          <cell r="P95">
            <v>3.3668507790252954E-2</v>
          </cell>
          <cell r="Q95">
            <v>3.1397350857887925E-2</v>
          </cell>
          <cell r="R95">
            <v>3.1153299341087019E-2</v>
          </cell>
          <cell r="S95">
            <v>2.8114540887874382E-2</v>
          </cell>
          <cell r="T95">
            <v>3.6466575282978204E-2</v>
          </cell>
          <cell r="U95">
            <v>3.4174800085084202E-2</v>
          </cell>
          <cell r="V95">
            <v>3.1147414268035255E-2</v>
          </cell>
          <cell r="W95">
            <v>3.1529213068591605E-2</v>
          </cell>
          <cell r="X95">
            <v>3.4630520937207157E-2</v>
          </cell>
          <cell r="Y95">
            <v>2.7062672791176069E-2</v>
          </cell>
          <cell r="Z95">
            <v>3.0058970833822366E-2</v>
          </cell>
          <cell r="AD95" t="e">
            <v>#DIV/0!</v>
          </cell>
          <cell r="AH95" t="e">
            <v>#DIV/0!</v>
          </cell>
          <cell r="AL95" t="e">
            <v>#DIV/0!</v>
          </cell>
          <cell r="AP95" t="e">
            <v>#DIV/0!</v>
          </cell>
          <cell r="AT95" t="e">
            <v>#DIV/0!</v>
          </cell>
          <cell r="AX95" t="e">
            <v>#DIV/0!</v>
          </cell>
          <cell r="AZ95">
            <v>2.8308739668196442E-2</v>
          </cell>
          <cell r="BA95">
            <v>3.4415029749178094E-2</v>
          </cell>
          <cell r="BB95">
            <v>3.0783042718500502E-2</v>
          </cell>
          <cell r="BC95">
            <v>3.027519168974763E-2</v>
          </cell>
          <cell r="BE95">
            <v>2.7069328354389671E-2</v>
          </cell>
          <cell r="BF95">
            <v>3.3943205297881106E-2</v>
          </cell>
          <cell r="BG95">
            <v>3.064889087856058E-2</v>
          </cell>
          <cell r="BH95">
            <v>2.9821417779764093E-2</v>
          </cell>
          <cell r="BI95">
            <v>2.968217084532191E-2</v>
          </cell>
          <cell r="BJ95">
            <v>3.4911848405260647E-2</v>
          </cell>
          <cell r="BK95">
            <v>3.0939377652006564E-2</v>
          </cell>
          <cell r="BL95">
            <v>3.0790691979272991E-2</v>
          </cell>
          <cell r="BM95" t="e">
            <v>#DIV/0!</v>
          </cell>
          <cell r="BN95" t="e">
            <v>#DIV/0!</v>
          </cell>
          <cell r="BO95" t="e">
            <v>#DIV/0!</v>
          </cell>
          <cell r="BP95" t="e">
            <v>#DIV/0!</v>
          </cell>
          <cell r="BQ95" t="e">
            <v>#DIV/0!</v>
          </cell>
          <cell r="BR95" t="e">
            <v>#DIV/0!</v>
          </cell>
          <cell r="BS95" t="e">
            <v>#DIV/0!</v>
          </cell>
          <cell r="BT95" t="e">
            <v>#DIV/0!</v>
          </cell>
        </row>
        <row r="98">
          <cell r="C98">
            <v>12265056.359000001</v>
          </cell>
          <cell r="D98">
            <v>11835482.202</v>
          </cell>
          <cell r="E98">
            <v>12145282.489</v>
          </cell>
          <cell r="F98">
            <v>12383282.056999998</v>
          </cell>
          <cell r="G98">
            <v>10812638.341</v>
          </cell>
          <cell r="H98">
            <v>10194194.890000001</v>
          </cell>
          <cell r="I98">
            <v>10449469.022</v>
          </cell>
          <cell r="J98">
            <v>11053990.912</v>
          </cell>
          <cell r="K98">
            <v>11325575.642999999</v>
          </cell>
          <cell r="L98">
            <v>10897138.074000001</v>
          </cell>
          <cell r="M98">
            <v>11037312.741999999</v>
          </cell>
          <cell r="N98">
            <v>11166682.052999999</v>
          </cell>
          <cell r="O98">
            <v>10486500.649999999</v>
          </cell>
          <cell r="P98">
            <v>10254866.145</v>
          </cell>
          <cell r="Q98">
            <v>10407299.980999999</v>
          </cell>
          <cell r="R98">
            <v>10473901.704</v>
          </cell>
          <cell r="S98">
            <v>10561919.318999996</v>
          </cell>
          <cell r="T98">
            <v>10444617.941</v>
          </cell>
          <cell r="U98">
            <v>10662829.917999998</v>
          </cell>
          <cell r="V98">
            <v>10696627.563999999</v>
          </cell>
          <cell r="W98">
            <v>10377707.042999998</v>
          </cell>
          <cell r="X98">
            <v>10261200.284000002</v>
          </cell>
          <cell r="Y98">
            <v>10498411.946</v>
          </cell>
          <cell r="Z98">
            <v>10509630.243000001</v>
          </cell>
          <cell r="AD98">
            <v>0</v>
          </cell>
          <cell r="AH98">
            <v>0</v>
          </cell>
          <cell r="AL98">
            <v>0</v>
          </cell>
          <cell r="AP98">
            <v>0</v>
          </cell>
          <cell r="AT98">
            <v>0</v>
          </cell>
          <cell r="AX98">
            <v>0</v>
          </cell>
          <cell r="AZ98">
            <v>65829397.354999997</v>
          </cell>
          <cell r="BA98">
            <v>63887499.536000006</v>
          </cell>
          <cell r="BB98">
            <v>65200606.097999997</v>
          </cell>
          <cell r="BC98">
            <v>66284114.532999992</v>
          </cell>
          <cell r="BE98">
            <v>34403270.343000002</v>
          </cell>
          <cell r="BF98">
            <v>32926815.166000001</v>
          </cell>
          <cell r="BG98">
            <v>33632064.252999999</v>
          </cell>
          <cell r="BH98">
            <v>34603955.022</v>
          </cell>
          <cell r="BI98">
            <v>31426127.011999995</v>
          </cell>
          <cell r="BJ98">
            <v>30960684.370000001</v>
          </cell>
          <cell r="BK98">
            <v>31568541.844999999</v>
          </cell>
          <cell r="BL98">
            <v>31680159.511</v>
          </cell>
          <cell r="BM98">
            <v>0</v>
          </cell>
          <cell r="BN98">
            <v>0</v>
          </cell>
          <cell r="BO98">
            <v>0</v>
          </cell>
          <cell r="BP98">
            <v>0</v>
          </cell>
          <cell r="BQ98">
            <v>0</v>
          </cell>
          <cell r="BR98">
            <v>0</v>
          </cell>
          <cell r="BS98">
            <v>0</v>
          </cell>
          <cell r="BT98">
            <v>0</v>
          </cell>
        </row>
        <row r="99">
          <cell r="C99">
            <v>10026509.375</v>
          </cell>
          <cell r="D99">
            <v>9882810.7210000008</v>
          </cell>
          <cell r="E99">
            <v>10405529.416999999</v>
          </cell>
          <cell r="F99">
            <v>10602639.710999999</v>
          </cell>
          <cell r="G99">
            <v>8501780.625</v>
          </cell>
          <cell r="H99">
            <v>8446240.0720000006</v>
          </cell>
          <cell r="I99">
            <v>8774530.6140000001</v>
          </cell>
          <cell r="J99">
            <v>9379080.0190000013</v>
          </cell>
          <cell r="K99">
            <v>8762608.25</v>
          </cell>
          <cell r="L99">
            <v>8899862.2939999998</v>
          </cell>
          <cell r="M99">
            <v>8857941.284</v>
          </cell>
          <cell r="N99">
            <v>9177738.7659999989</v>
          </cell>
          <cell r="O99">
            <v>8117027.1909999987</v>
          </cell>
          <cell r="P99">
            <v>8453883.5069999993</v>
          </cell>
          <cell r="Q99">
            <v>8493217.6940000001</v>
          </cell>
          <cell r="R99">
            <v>8659548.9409999996</v>
          </cell>
          <cell r="S99">
            <v>8429975.4510000013</v>
          </cell>
          <cell r="T99">
            <v>8662153.0760000013</v>
          </cell>
          <cell r="U99">
            <v>8785184.7039999999</v>
          </cell>
          <cell r="V99">
            <v>8890695.068</v>
          </cell>
          <cell r="W99">
            <v>8314452.0840000007</v>
          </cell>
          <cell r="X99">
            <v>8402558.0190000013</v>
          </cell>
          <cell r="Y99">
            <v>8558273.0859999992</v>
          </cell>
          <cell r="Z99">
            <v>8749719.7679999992</v>
          </cell>
          <cell r="AD99">
            <v>0</v>
          </cell>
          <cell r="AH99">
            <v>0</v>
          </cell>
          <cell r="AL99">
            <v>0</v>
          </cell>
          <cell r="AP99">
            <v>0</v>
          </cell>
          <cell r="AT99">
            <v>0</v>
          </cell>
          <cell r="AX99">
            <v>0</v>
          </cell>
          <cell r="AZ99">
            <v>52152352.976000004</v>
          </cell>
          <cell r="BA99">
            <v>52747507.689000003</v>
          </cell>
          <cell r="BB99">
            <v>53874676.798999995</v>
          </cell>
          <cell r="BC99">
            <v>55459422.272999994</v>
          </cell>
          <cell r="BE99">
            <v>27290898.25</v>
          </cell>
          <cell r="BF99">
            <v>27228913.087000001</v>
          </cell>
          <cell r="BG99">
            <v>28038001.314999998</v>
          </cell>
          <cell r="BH99">
            <v>29159458.495999999</v>
          </cell>
          <cell r="BI99">
            <v>24861454.726000004</v>
          </cell>
          <cell r="BJ99">
            <v>25518594.602000002</v>
          </cell>
          <cell r="BK99">
            <v>25836675.484000001</v>
          </cell>
          <cell r="BL99">
            <v>26299963.776999999</v>
          </cell>
          <cell r="BM99">
            <v>0</v>
          </cell>
          <cell r="BN99">
            <v>0</v>
          </cell>
          <cell r="BO99">
            <v>0</v>
          </cell>
          <cell r="BP99">
            <v>0</v>
          </cell>
          <cell r="BQ99">
            <v>0</v>
          </cell>
          <cell r="BR99">
            <v>0</v>
          </cell>
          <cell r="BS99">
            <v>0</v>
          </cell>
          <cell r="BT99">
            <v>0</v>
          </cell>
        </row>
        <row r="100">
          <cell r="C100">
            <v>0.81748579717227532</v>
          </cell>
          <cell r="D100">
            <v>0.83501546893712286</v>
          </cell>
          <cell r="E100">
            <v>0.85675482858667984</v>
          </cell>
          <cell r="F100">
            <v>0.85620594461115085</v>
          </cell>
          <cell r="G100">
            <v>0.78628178959453832</v>
          </cell>
          <cell r="H100">
            <v>0.82853429458027561</v>
          </cell>
          <cell r="I100">
            <v>0.83971066812355399</v>
          </cell>
          <cell r="J100">
            <v>0.84847907815974877</v>
          </cell>
          <cell r="K100">
            <v>0.77370091606918956</v>
          </cell>
          <cell r="L100">
            <v>0.81671556637743292</v>
          </cell>
          <cell r="M100">
            <v>0.80254510233211995</v>
          </cell>
          <cell r="N100">
            <v>0.82188592121097792</v>
          </cell>
          <cell r="O100">
            <v>0.77404536192919604</v>
          </cell>
          <cell r="P100">
            <v>0.82437775271419689</v>
          </cell>
          <cell r="Q100">
            <v>0.81608272169588392</v>
          </cell>
          <cell r="R100">
            <v>0.82677393637300456</v>
          </cell>
          <cell r="S100">
            <v>0.79814806347130407</v>
          </cell>
          <cell r="T100">
            <v>0.82934130524746219</v>
          </cell>
          <cell r="U100">
            <v>0.82390742153447161</v>
          </cell>
          <cell r="V100">
            <v>0.83116804944411171</v>
          </cell>
          <cell r="W100">
            <v>0.80118392719596865</v>
          </cell>
          <cell r="X100">
            <v>0.81886697330154168</v>
          </cell>
          <cell r="Y100">
            <v>0.81519692026000057</v>
          </cell>
          <cell r="Z100">
            <v>0.83254306437924397</v>
          </cell>
          <cell r="AD100">
            <v>0</v>
          </cell>
          <cell r="AH100">
            <v>0</v>
          </cell>
          <cell r="AL100">
            <v>0</v>
          </cell>
          <cell r="AP100">
            <v>0</v>
          </cell>
          <cell r="AT100">
            <v>0</v>
          </cell>
          <cell r="AX100">
            <v>0</v>
          </cell>
          <cell r="AZ100">
            <v>0.79223500550607473</v>
          </cell>
          <cell r="BA100">
            <v>0.82563111832663416</v>
          </cell>
          <cell r="BB100">
            <v>0.82629104272471754</v>
          </cell>
          <cell r="BC100">
            <v>0.83669251167848291</v>
          </cell>
          <cell r="BE100">
            <v>0.79326465123548495</v>
          </cell>
          <cell r="BF100">
            <v>0.82695252941184505</v>
          </cell>
          <cell r="BG100">
            <v>0.83366876038538107</v>
          </cell>
          <cell r="BH100">
            <v>0.84266259384112085</v>
          </cell>
          <cell r="BI100">
            <v>0.79110781664271623</v>
          </cell>
          <cell r="BJ100">
            <v>0.82422579220266767</v>
          </cell>
          <cell r="BK100">
            <v>0.81843107010950389</v>
          </cell>
          <cell r="BL100">
            <v>0.83017144430311696</v>
          </cell>
          <cell r="BM100">
            <v>0</v>
          </cell>
          <cell r="BN100">
            <v>0</v>
          </cell>
          <cell r="BO100">
            <v>0</v>
          </cell>
          <cell r="BP100">
            <v>0</v>
          </cell>
          <cell r="BQ100">
            <v>0</v>
          </cell>
          <cell r="BR100">
            <v>0</v>
          </cell>
          <cell r="BS100">
            <v>0</v>
          </cell>
          <cell r="BT100">
            <v>0</v>
          </cell>
        </row>
        <row r="101">
          <cell r="C101">
            <v>10.636137363408201</v>
          </cell>
          <cell r="D101">
            <v>10.1883696554103</v>
          </cell>
          <cell r="E101">
            <v>8.9469094622494456</v>
          </cell>
          <cell r="F101">
            <v>7.004605485179896</v>
          </cell>
          <cell r="G101">
            <v>10.267113789824446</v>
          </cell>
          <cell r="H101">
            <v>9.7217287601388946</v>
          </cell>
          <cell r="I101">
            <v>8.4690098071996047</v>
          </cell>
          <cell r="J101">
            <v>6.4883700410166281</v>
          </cell>
          <cell r="K101">
            <v>10.636753487068191</v>
          </cell>
          <cell r="L101">
            <v>9.6697322596798383</v>
          </cell>
          <cell r="M101">
            <v>7.5574824830096086</v>
          </cell>
          <cell r="N101">
            <v>6.6145630098212811</v>
          </cell>
          <cell r="O101">
            <v>10.584833451619273</v>
          </cell>
          <cell r="P101">
            <v>10.094186674720619</v>
          </cell>
          <cell r="Q101">
            <v>7.8552722082233908</v>
          </cell>
          <cell r="R101">
            <v>6.4787039301096323</v>
          </cell>
          <cell r="S101">
            <v>9.7021603504548803</v>
          </cell>
          <cell r="T101">
            <v>9.6814484197185156</v>
          </cell>
          <cell r="U101">
            <v>7.6277088964871202</v>
          </cell>
          <cell r="V101">
            <v>6.5397349214301386</v>
          </cell>
          <cell r="W101">
            <v>10.139758445807395</v>
          </cell>
          <cell r="X101">
            <v>9.9492058836089292</v>
          </cell>
          <cell r="Y101">
            <v>7.4768311422519869</v>
          </cell>
          <cell r="Z101">
            <v>6.4488928892769897</v>
          </cell>
          <cell r="AD101" t="e">
            <v>#DIV/0!</v>
          </cell>
          <cell r="AH101" t="e">
            <v>#DIV/0!</v>
          </cell>
          <cell r="AL101" t="e">
            <v>#DIV/0!</v>
          </cell>
          <cell r="AP101" t="e">
            <v>#DIV/0!</v>
          </cell>
          <cell r="AT101" t="e">
            <v>#DIV/0!</v>
          </cell>
          <cell r="AX101" t="e">
            <v>#DIV/0!</v>
          </cell>
          <cell r="AZ101">
            <v>10.337993272213659</v>
          </cell>
          <cell r="BA101">
            <v>9.8897016826784956</v>
          </cell>
          <cell r="BB101">
            <v>8.0198863056370762</v>
          </cell>
          <cell r="BC101">
            <v>6.6084429801658722</v>
          </cell>
          <cell r="BE101">
            <v>10.521375343151261</v>
          </cell>
          <cell r="BF101">
            <v>9.8741021558573845</v>
          </cell>
          <cell r="BG101">
            <v>8.358393627301572</v>
          </cell>
          <cell r="BH101">
            <v>6.7157962301283352</v>
          </cell>
          <cell r="BI101">
            <v>10.136691236834428</v>
          </cell>
          <cell r="BJ101">
            <v>9.9063467278557482</v>
          </cell>
          <cell r="BK101">
            <v>7.6525376219473404</v>
          </cell>
          <cell r="BL101">
            <v>6.4894176209207499</v>
          </cell>
          <cell r="BM101" t="e">
            <v>#DIV/0!</v>
          </cell>
          <cell r="BN101" t="e">
            <v>#DIV/0!</v>
          </cell>
          <cell r="BO101" t="e">
            <v>#DIV/0!</v>
          </cell>
          <cell r="BP101" t="e">
            <v>#DIV/0!</v>
          </cell>
          <cell r="BQ101" t="e">
            <v>#DIV/0!</v>
          </cell>
          <cell r="BR101" t="e">
            <v>#DIV/0!</v>
          </cell>
          <cell r="BS101" t="e">
            <v>#DIV/0!</v>
          </cell>
          <cell r="BT101" t="e">
            <v>#DIV/0!</v>
          </cell>
        </row>
        <row r="102">
          <cell r="C102">
            <v>6130943</v>
          </cell>
          <cell r="D102">
            <v>6117536</v>
          </cell>
          <cell r="E102">
            <v>6438513</v>
          </cell>
          <cell r="F102">
            <v>6189175</v>
          </cell>
          <cell r="G102">
            <v>5150327</v>
          </cell>
          <cell r="H102">
            <v>5252622</v>
          </cell>
          <cell r="I102">
            <v>5344734</v>
          </cell>
          <cell r="J102">
            <v>5468508</v>
          </cell>
          <cell r="K102">
            <v>5331223</v>
          </cell>
          <cell r="L102">
            <v>5463046</v>
          </cell>
          <cell r="M102">
            <v>5461567</v>
          </cell>
          <cell r="N102">
            <v>5441691</v>
          </cell>
          <cell r="O102">
            <v>5071457</v>
          </cell>
          <cell r="P102">
            <v>5332525</v>
          </cell>
          <cell r="Q102">
            <v>5273210</v>
          </cell>
          <cell r="R102">
            <v>5095574</v>
          </cell>
          <cell r="S102">
            <v>5278984</v>
          </cell>
          <cell r="T102">
            <v>5415399</v>
          </cell>
          <cell r="U102">
            <v>5341403</v>
          </cell>
          <cell r="V102">
            <v>5266845</v>
          </cell>
          <cell r="W102">
            <v>5228753</v>
          </cell>
          <cell r="X102">
            <v>5068023</v>
          </cell>
          <cell r="Y102">
            <v>5177240</v>
          </cell>
          <cell r="Z102">
            <v>5129943</v>
          </cell>
          <cell r="AD102">
            <v>0</v>
          </cell>
          <cell r="AH102">
            <v>0</v>
          </cell>
          <cell r="AL102">
            <v>0</v>
          </cell>
          <cell r="AP102">
            <v>0</v>
          </cell>
          <cell r="AT102">
            <v>0</v>
          </cell>
          <cell r="AX102">
            <v>0</v>
          </cell>
          <cell r="AZ102">
            <v>32191687</v>
          </cell>
          <cell r="BA102">
            <v>32649151</v>
          </cell>
          <cell r="BB102">
            <v>33036667</v>
          </cell>
          <cell r="BC102">
            <v>32591736</v>
          </cell>
          <cell r="BE102">
            <v>16612493</v>
          </cell>
          <cell r="BF102">
            <v>16833204</v>
          </cell>
          <cell r="BG102">
            <v>17244814</v>
          </cell>
          <cell r="BH102">
            <v>17099374</v>
          </cell>
          <cell r="BI102">
            <v>15579194</v>
          </cell>
          <cell r="BJ102">
            <v>15815947</v>
          </cell>
          <cell r="BK102">
            <v>15791853</v>
          </cell>
          <cell r="BL102">
            <v>15492362</v>
          </cell>
          <cell r="BM102">
            <v>0</v>
          </cell>
          <cell r="BN102">
            <v>0</v>
          </cell>
          <cell r="BO102">
            <v>0</v>
          </cell>
          <cell r="BP102">
            <v>0</v>
          </cell>
          <cell r="BQ102">
            <v>0</v>
          </cell>
          <cell r="BR102">
            <v>0</v>
          </cell>
          <cell r="BS102">
            <v>0</v>
          </cell>
          <cell r="BT102">
            <v>0</v>
          </cell>
        </row>
        <row r="103">
          <cell r="C103">
            <v>2.4724496877321766E-2</v>
          </cell>
          <cell r="D103">
            <v>3.2927492312645405E-2</v>
          </cell>
          <cell r="E103">
            <v>2.7081613926126877E-2</v>
          </cell>
          <cell r="F103">
            <v>2.5626813209750184E-2</v>
          </cell>
          <cell r="G103">
            <v>2.1403796542088727E-2</v>
          </cell>
          <cell r="H103">
            <v>3.4194340723947655E-2</v>
          </cell>
          <cell r="I103">
            <v>3.132004630967803E-2</v>
          </cell>
          <cell r="J103">
            <v>3.5034203667353173E-2</v>
          </cell>
          <cell r="K103">
            <v>3.6077040972587501E-2</v>
          </cell>
          <cell r="L103">
            <v>3.7043389441708229E-2</v>
          </cell>
          <cell r="M103">
            <v>3.1922239128759022E-2</v>
          </cell>
          <cell r="N103">
            <v>3.0799610270783439E-2</v>
          </cell>
          <cell r="O103">
            <v>3.066277074798671E-2</v>
          </cell>
          <cell r="P103">
            <v>3.5675853946295653E-2</v>
          </cell>
          <cell r="Q103">
            <v>3.0443898826063315E-2</v>
          </cell>
          <cell r="R103">
            <v>3.2025616011377371E-2</v>
          </cell>
          <cell r="S103">
            <v>2.8299471576681851E-2</v>
          </cell>
          <cell r="T103">
            <v>3.7710808286070915E-2</v>
          </cell>
          <cell r="U103">
            <v>3.392119298991933E-2</v>
          </cell>
          <cell r="V103">
            <v>3.2072211085162818E-2</v>
          </cell>
          <cell r="W103">
            <v>3.3474537842118297E-2</v>
          </cell>
          <cell r="X103">
            <v>3.8417002931064703E-2</v>
          </cell>
          <cell r="Y103">
            <v>2.6799033810289374E-2</v>
          </cell>
          <cell r="Z103">
            <v>3.0824711335980345E-2</v>
          </cell>
          <cell r="AD103" t="e">
            <v>#DIV/0!</v>
          </cell>
          <cell r="AH103" t="e">
            <v>#DIV/0!</v>
          </cell>
          <cell r="AL103" t="e">
            <v>#DIV/0!</v>
          </cell>
          <cell r="AP103" t="e">
            <v>#DIV/0!</v>
          </cell>
          <cell r="AT103" t="e">
            <v>#DIV/0!</v>
          </cell>
          <cell r="AX103" t="e">
            <v>#DIV/0!</v>
          </cell>
          <cell r="AZ103">
            <v>2.9006309524366402E-2</v>
          </cell>
          <cell r="BA103">
            <v>3.5904202558971303E-2</v>
          </cell>
          <cell r="BB103">
            <v>3.0098675452288476E-2</v>
          </cell>
          <cell r="BC103">
            <v>3.0847952123509031E-2</v>
          </cell>
          <cell r="BE103">
            <v>2.740008374740403E-2</v>
          </cell>
          <cell r="BF103">
            <v>3.4631847255886701E-2</v>
          </cell>
          <cell r="BG103">
            <v>2.9808334378287109E-2</v>
          </cell>
          <cell r="BH103">
            <v>3.0153772365028187E-2</v>
          </cell>
          <cell r="BI103">
            <v>3.0836406824690105E-2</v>
          </cell>
          <cell r="BJ103">
            <v>3.7257415208821129E-2</v>
          </cell>
          <cell r="BK103">
            <v>3.0442816317951704E-2</v>
          </cell>
          <cell r="BL103">
            <v>3.1644456262558823E-2</v>
          </cell>
          <cell r="BM103" t="e">
            <v>#DIV/0!</v>
          </cell>
          <cell r="BN103" t="e">
            <v>#DIV/0!</v>
          </cell>
          <cell r="BO103" t="e">
            <v>#DIV/0!</v>
          </cell>
          <cell r="BP103" t="e">
            <v>#DIV/0!</v>
          </cell>
          <cell r="BQ103" t="e">
            <v>#DIV/0!</v>
          </cell>
          <cell r="BR103" t="e">
            <v>#DIV/0!</v>
          </cell>
          <cell r="BS103" t="e">
            <v>#DIV/0!</v>
          </cell>
          <cell r="BT103" t="e">
            <v>#DIV/0!</v>
          </cell>
        </row>
        <row r="106">
          <cell r="C106">
            <v>661483.7890625</v>
          </cell>
          <cell r="D106">
            <v>629843.71673660399</v>
          </cell>
          <cell r="E106">
            <v>610846.720344926</v>
          </cell>
          <cell r="F106">
            <v>576332.19747500005</v>
          </cell>
          <cell r="G106">
            <v>617603.734375</v>
          </cell>
          <cell r="H106">
            <v>582145.7600557938</v>
          </cell>
          <cell r="I106">
            <v>558747.64718362142</v>
          </cell>
          <cell r="J106">
            <v>554583.6191378599</v>
          </cell>
          <cell r="K106">
            <v>678006.09375</v>
          </cell>
          <cell r="L106">
            <v>615546.61962505151</v>
          </cell>
          <cell r="M106">
            <v>597860.33446248097</v>
          </cell>
          <cell r="N106">
            <v>576117.49234355986</v>
          </cell>
          <cell r="O106">
            <v>665339.2456187529</v>
          </cell>
          <cell r="P106">
            <v>588871.70808693627</v>
          </cell>
          <cell r="Q106">
            <v>589455.99222000386</v>
          </cell>
          <cell r="R106">
            <v>556227.26628499629</v>
          </cell>
          <cell r="S106">
            <v>629655.4478939136</v>
          </cell>
          <cell r="T106">
            <v>601660.42307858367</v>
          </cell>
          <cell r="U106">
            <v>591158.11392133671</v>
          </cell>
          <cell r="V106">
            <v>551628.5503544953</v>
          </cell>
          <cell r="W106">
            <v>611981.65355026664</v>
          </cell>
          <cell r="X106">
            <v>572541.74392053986</v>
          </cell>
          <cell r="Y106">
            <v>559245.9716147721</v>
          </cell>
          <cell r="Z106">
            <v>525313.26697707106</v>
          </cell>
          <cell r="AD106">
            <v>0</v>
          </cell>
          <cell r="AH106">
            <v>0</v>
          </cell>
          <cell r="AL106">
            <v>0</v>
          </cell>
          <cell r="AP106">
            <v>0</v>
          </cell>
          <cell r="AT106">
            <v>0</v>
          </cell>
          <cell r="AX106">
            <v>0</v>
          </cell>
          <cell r="AZ106">
            <v>3864069.9642504337</v>
          </cell>
          <cell r="BA106">
            <v>3590609.9715035092</v>
          </cell>
          <cell r="BB106">
            <v>3507314.7797471411</v>
          </cell>
          <cell r="BC106">
            <v>3340202.3925729822</v>
          </cell>
          <cell r="BE106">
            <v>1957093.6171875</v>
          </cell>
          <cell r="BF106">
            <v>1827536.0964174494</v>
          </cell>
          <cell r="BG106">
            <v>1767454.7019910286</v>
          </cell>
          <cell r="BH106">
            <v>1707033.3089564198</v>
          </cell>
          <cell r="BI106">
            <v>1906976.3470629333</v>
          </cell>
          <cell r="BJ106">
            <v>1763073.8750860598</v>
          </cell>
          <cell r="BK106">
            <v>1739860.0777561124</v>
          </cell>
          <cell r="BL106">
            <v>1633169.0836165627</v>
          </cell>
          <cell r="BM106">
            <v>0</v>
          </cell>
          <cell r="BN106">
            <v>0</v>
          </cell>
          <cell r="BO106">
            <v>0</v>
          </cell>
          <cell r="BP106">
            <v>0</v>
          </cell>
          <cell r="BQ106">
            <v>0</v>
          </cell>
          <cell r="BR106">
            <v>0</v>
          </cell>
          <cell r="BS106">
            <v>0</v>
          </cell>
          <cell r="BT106">
            <v>0</v>
          </cell>
        </row>
        <row r="107">
          <cell r="C107">
            <v>347353.9609375</v>
          </cell>
          <cell r="D107">
            <v>350589.59386121685</v>
          </cell>
          <cell r="E107">
            <v>322165.34643911012</v>
          </cell>
          <cell r="F107">
            <v>287736.19135099999</v>
          </cell>
          <cell r="G107">
            <v>343591.8994140625</v>
          </cell>
          <cell r="H107">
            <v>340887.03564480634</v>
          </cell>
          <cell r="I107">
            <v>307808.31759576651</v>
          </cell>
          <cell r="J107">
            <v>285073.39800850907</v>
          </cell>
          <cell r="K107">
            <v>407468.72802734375</v>
          </cell>
          <cell r="L107">
            <v>380653.11050520279</v>
          </cell>
          <cell r="M107">
            <v>339500.03158050001</v>
          </cell>
          <cell r="N107">
            <v>301713.9135811117</v>
          </cell>
          <cell r="O107">
            <v>406878.23244423821</v>
          </cell>
          <cell r="P107">
            <v>360066.24308924103</v>
          </cell>
          <cell r="Q107">
            <v>321470.80892502255</v>
          </cell>
          <cell r="R107">
            <v>276629.09614843334</v>
          </cell>
          <cell r="S107">
            <v>366280.26607704262</v>
          </cell>
          <cell r="T107">
            <v>363799.21969991107</v>
          </cell>
          <cell r="U107">
            <v>303443.60105775588</v>
          </cell>
          <cell r="V107">
            <v>267431.03037043335</v>
          </cell>
          <cell r="W107">
            <v>345544.58963830816</v>
          </cell>
          <cell r="X107">
            <v>325960.58484144235</v>
          </cell>
          <cell r="Y107">
            <v>293765.55891588621</v>
          </cell>
          <cell r="Z107">
            <v>252528.32752774871</v>
          </cell>
          <cell r="AD107">
            <v>0</v>
          </cell>
          <cell r="AH107">
            <v>0</v>
          </cell>
          <cell r="AL107">
            <v>0</v>
          </cell>
          <cell r="AP107">
            <v>0</v>
          </cell>
          <cell r="AT107">
            <v>0</v>
          </cell>
          <cell r="AX107">
            <v>0</v>
          </cell>
          <cell r="AZ107">
            <v>2217117.6765384953</v>
          </cell>
          <cell r="BA107">
            <v>2121955.7876418205</v>
          </cell>
          <cell r="BB107">
            <v>1888153.664514041</v>
          </cell>
          <cell r="BC107">
            <v>1671111.9569872362</v>
          </cell>
          <cell r="BE107">
            <v>1098414.5883789063</v>
          </cell>
          <cell r="BF107">
            <v>1072129.7400112259</v>
          </cell>
          <cell r="BG107">
            <v>969473.69561537658</v>
          </cell>
          <cell r="BH107">
            <v>874523.50294062076</v>
          </cell>
          <cell r="BI107">
            <v>1118703.0881595891</v>
          </cell>
          <cell r="BJ107">
            <v>1049826.0476305943</v>
          </cell>
          <cell r="BK107">
            <v>918679.96889866458</v>
          </cell>
          <cell r="BL107">
            <v>796588.4540466154</v>
          </cell>
          <cell r="BM107">
            <v>0</v>
          </cell>
          <cell r="BN107">
            <v>0</v>
          </cell>
          <cell r="BO107">
            <v>0</v>
          </cell>
          <cell r="BP107">
            <v>0</v>
          </cell>
          <cell r="BQ107">
            <v>0</v>
          </cell>
          <cell r="BR107">
            <v>0</v>
          </cell>
          <cell r="BS107">
            <v>0</v>
          </cell>
          <cell r="BT107">
            <v>0</v>
          </cell>
        </row>
        <row r="108">
          <cell r="C108">
            <v>0.52511333865005783</v>
          </cell>
          <cell r="D108">
            <v>0.55662950116851106</v>
          </cell>
          <cell r="E108">
            <v>0.52740783523760826</v>
          </cell>
          <cell r="F108">
            <v>0.49925406321495913</v>
          </cell>
          <cell r="G108">
            <v>0.55633067012097837</v>
          </cell>
          <cell r="H108">
            <v>0.58556990196430392</v>
          </cell>
          <cell r="I108">
            <v>0.55088968901664359</v>
          </cell>
          <cell r="J108">
            <v>0.51403140693494731</v>
          </cell>
          <cell r="K108">
            <v>0.60098092300861972</v>
          </cell>
          <cell r="L108">
            <v>0.6183985069028084</v>
          </cell>
          <cell r="M108">
            <v>0.56785843115973689</v>
          </cell>
          <cell r="N108">
            <v>0.52370205312424134</v>
          </cell>
          <cell r="O108">
            <v>0.61153499530280853</v>
          </cell>
          <cell r="P108">
            <v>0.61145108203446541</v>
          </cell>
          <cell r="Q108">
            <v>0.5453686333975537</v>
          </cell>
          <cell r="R108">
            <v>0.49733106037037716</v>
          </cell>
          <cell r="S108">
            <v>0.58171539260429728</v>
          </cell>
          <cell r="T108">
            <v>0.60465871735158949</v>
          </cell>
          <cell r="U108">
            <v>0.51330362201225577</v>
          </cell>
          <cell r="V108">
            <v>0.48480273582390371</v>
          </cell>
          <cell r="W108">
            <v>0.56463226901282593</v>
          </cell>
          <cell r="X108">
            <v>0.56932195477904013</v>
          </cell>
          <cell r="Y108">
            <v>0.52528864547323384</v>
          </cell>
          <cell r="Z108">
            <v>0.48071949330526065</v>
          </cell>
          <cell r="AD108">
            <v>0</v>
          </cell>
          <cell r="AH108">
            <v>0</v>
          </cell>
          <cell r="AL108">
            <v>0</v>
          </cell>
          <cell r="AP108">
            <v>0</v>
          </cell>
          <cell r="AT108">
            <v>0</v>
          </cell>
          <cell r="AX108">
            <v>0</v>
          </cell>
          <cell r="AZ108">
            <v>0.5737778293485376</v>
          </cell>
          <cell r="BA108">
            <v>0.59097362411470333</v>
          </cell>
          <cell r="BB108">
            <v>0.53834736346367151</v>
          </cell>
          <cell r="BC108">
            <v>0.50030260462748977</v>
          </cell>
          <cell r="BE108">
            <v>0.56124785178003689</v>
          </cell>
          <cell r="BF108">
            <v>0.58665311296063616</v>
          </cell>
          <cell r="BG108">
            <v>0.54851402670929528</v>
          </cell>
          <cell r="BH108">
            <v>0.51230605656737493</v>
          </cell>
          <cell r="BI108">
            <v>0.58663710742012165</v>
          </cell>
          <cell r="BJ108">
            <v>0.59545210354804323</v>
          </cell>
          <cell r="BK108">
            <v>0.52801945434800757</v>
          </cell>
          <cell r="BL108">
            <v>0.48775626604602035</v>
          </cell>
          <cell r="BM108">
            <v>0</v>
          </cell>
          <cell r="BN108">
            <v>0</v>
          </cell>
          <cell r="BO108">
            <v>0</v>
          </cell>
          <cell r="BP108">
            <v>0</v>
          </cell>
          <cell r="BQ108">
            <v>0</v>
          </cell>
          <cell r="BR108">
            <v>0</v>
          </cell>
          <cell r="BS108">
            <v>0</v>
          </cell>
          <cell r="BT108">
            <v>0</v>
          </cell>
        </row>
        <row r="109">
          <cell r="C109">
            <v>41.422042317199534</v>
          </cell>
          <cell r="D109">
            <v>39.066801949694522</v>
          </cell>
          <cell r="E109">
            <v>36.826542066004187</v>
          </cell>
          <cell r="F109">
            <v>32.117575166276637</v>
          </cell>
          <cell r="G109">
            <v>41.392608970856074</v>
          </cell>
          <cell r="H109">
            <v>37.715231838256862</v>
          </cell>
          <cell r="I109">
            <v>35.868900880468772</v>
          </cell>
          <cell r="J109">
            <v>30.860052384718252</v>
          </cell>
          <cell r="K109">
            <v>42.774348160113014</v>
          </cell>
          <cell r="L109">
            <v>40.766470623094776</v>
          </cell>
          <cell r="M109">
            <v>35.720904315360769</v>
          </cell>
          <cell r="N109">
            <v>31.678666493463652</v>
          </cell>
          <cell r="O109">
            <v>45.633881265802607</v>
          </cell>
          <cell r="P109">
            <v>46.058219453495717</v>
          </cell>
          <cell r="Q109">
            <v>36.849249589770885</v>
          </cell>
          <cell r="R109">
            <v>33.066252918283247</v>
          </cell>
          <cell r="S109">
            <v>43.086867957774373</v>
          </cell>
          <cell r="T109">
            <v>40.638969473863369</v>
          </cell>
          <cell r="U109">
            <v>36.60982560923263</v>
          </cell>
          <cell r="V109">
            <v>31.673499320820209</v>
          </cell>
          <cell r="W109">
            <v>41.393902503210469</v>
          </cell>
          <cell r="X109">
            <v>34.129877372785863</v>
          </cell>
          <cell r="Y109">
            <v>35.707032541156579</v>
          </cell>
          <cell r="Z109">
            <v>33.198187986983093</v>
          </cell>
          <cell r="AD109" t="e">
            <v>#DIV/0!</v>
          </cell>
          <cell r="AH109" t="e">
            <v>#DIV/0!</v>
          </cell>
          <cell r="AL109" t="e">
            <v>#DIV/0!</v>
          </cell>
          <cell r="AP109" t="e">
            <v>#DIV/0!</v>
          </cell>
          <cell r="AT109" t="e">
            <v>#DIV/0!</v>
          </cell>
          <cell r="AX109" t="e">
            <v>#DIV/0!</v>
          </cell>
          <cell r="AZ109">
            <v>42.709562649303919</v>
          </cell>
          <cell r="BA109">
            <v>39.852084743470719</v>
          </cell>
          <cell r="BB109">
            <v>36.266487685574276</v>
          </cell>
          <cell r="BC109">
            <v>32.073081684555412</v>
          </cell>
          <cell r="BE109">
            <v>41.914396741531959</v>
          </cell>
          <cell r="BF109">
            <v>39.240522938538653</v>
          </cell>
          <cell r="BG109">
            <v>36.13530724811185</v>
          </cell>
          <cell r="BH109">
            <v>31.556228165149335</v>
          </cell>
          <cell r="BI109">
            <v>43.490307641002431</v>
          </cell>
          <cell r="BJ109">
            <v>40.47663925933783</v>
          </cell>
          <cell r="BK109">
            <v>36.404921076749211</v>
          </cell>
          <cell r="BL109">
            <v>32.640502098449254</v>
          </cell>
          <cell r="BM109" t="e">
            <v>#DIV/0!</v>
          </cell>
          <cell r="BN109" t="e">
            <v>#DIV/0!</v>
          </cell>
          <cell r="BO109" t="e">
            <v>#DIV/0!</v>
          </cell>
          <cell r="BP109" t="e">
            <v>#DIV/0!</v>
          </cell>
          <cell r="BQ109" t="e">
            <v>#DIV/0!</v>
          </cell>
          <cell r="BR109" t="e">
            <v>#DIV/0!</v>
          </cell>
          <cell r="BS109" t="e">
            <v>#DIV/0!</v>
          </cell>
          <cell r="BT109" t="e">
            <v>#DIV/0!</v>
          </cell>
        </row>
        <row r="110">
          <cell r="C110">
            <v>89658.93798828125</v>
          </cell>
          <cell r="D110">
            <v>90136.020065330595</v>
          </cell>
          <cell r="E110">
            <v>80541.27686000301</v>
          </cell>
          <cell r="F110">
            <v>77835.210687000013</v>
          </cell>
          <cell r="G110">
            <v>85886.6611328125</v>
          </cell>
          <cell r="H110">
            <v>87697.960839130217</v>
          </cell>
          <cell r="I110">
            <v>75487.319459992985</v>
          </cell>
          <cell r="J110">
            <v>75581.306360001501</v>
          </cell>
          <cell r="K110">
            <v>101365.9912109375</v>
          </cell>
          <cell r="L110">
            <v>94535.567410078831</v>
          </cell>
          <cell r="M110">
            <v>80682.997412400015</v>
          </cell>
          <cell r="N110">
            <v>80990.809426180989</v>
          </cell>
          <cell r="O110">
            <v>104272.87139051291</v>
          </cell>
          <cell r="P110">
            <v>93148.329816384969</v>
          </cell>
          <cell r="Q110">
            <v>83012.213101699977</v>
          </cell>
          <cell r="R110">
            <v>77672.237959999999</v>
          </cell>
          <cell r="S110">
            <v>95709.446584546968</v>
          </cell>
          <cell r="T110">
            <v>95130.735775670124</v>
          </cell>
          <cell r="U110">
            <v>80661.480640000038</v>
          </cell>
          <cell r="V110">
            <v>74469.338149999996</v>
          </cell>
          <cell r="W110">
            <v>89842.050459721795</v>
          </cell>
          <cell r="X110">
            <v>81951.695309999996</v>
          </cell>
          <cell r="Y110">
            <v>83443.029960000014</v>
          </cell>
          <cell r="Z110">
            <v>71745.989779999989</v>
          </cell>
          <cell r="AD110">
            <v>0</v>
          </cell>
          <cell r="AH110">
            <v>0</v>
          </cell>
          <cell r="AL110">
            <v>0</v>
          </cell>
          <cell r="AP110">
            <v>0</v>
          </cell>
          <cell r="AT110">
            <v>0</v>
          </cell>
          <cell r="AX110">
            <v>0</v>
          </cell>
          <cell r="AZ110">
            <v>566735.95876681292</v>
          </cell>
          <cell r="BA110">
            <v>542600.30921659479</v>
          </cell>
          <cell r="BB110">
            <v>483828.31743409601</v>
          </cell>
          <cell r="BC110">
            <v>458294.89236318244</v>
          </cell>
          <cell r="BE110">
            <v>276911.59033203125</v>
          </cell>
          <cell r="BF110">
            <v>272369.54831453966</v>
          </cell>
          <cell r="BG110">
            <v>236711.59373239602</v>
          </cell>
          <cell r="BH110">
            <v>234407.3264731825</v>
          </cell>
          <cell r="BI110">
            <v>289824.36843478167</v>
          </cell>
          <cell r="BJ110">
            <v>270230.76090205507</v>
          </cell>
          <cell r="BK110">
            <v>247116.72370170004</v>
          </cell>
          <cell r="BL110">
            <v>223887.56588999997</v>
          </cell>
          <cell r="BM110">
            <v>0</v>
          </cell>
          <cell r="BN110">
            <v>0</v>
          </cell>
          <cell r="BO110">
            <v>0</v>
          </cell>
          <cell r="BP110">
            <v>0</v>
          </cell>
          <cell r="BQ110">
            <v>0</v>
          </cell>
          <cell r="BR110">
            <v>0</v>
          </cell>
          <cell r="BS110">
            <v>0</v>
          </cell>
          <cell r="BT110">
            <v>0</v>
          </cell>
        </row>
        <row r="111">
          <cell r="C111">
            <v>2.8159253285755404E-2</v>
          </cell>
          <cell r="D111">
            <v>3.0567853235157878E-2</v>
          </cell>
          <cell r="E111">
            <v>3.5614453147982741E-2</v>
          </cell>
          <cell r="F111">
            <v>2.7401006982876952E-2</v>
          </cell>
          <cell r="G111">
            <v>2.9716500047575246E-2</v>
          </cell>
          <cell r="H111">
            <v>3.1044771830543213E-2</v>
          </cell>
          <cell r="I111">
            <v>3.698495555042948E-2</v>
          </cell>
          <cell r="J111">
            <v>2.9047304929875544E-2</v>
          </cell>
          <cell r="K111">
            <v>1.8560304865310167E-2</v>
          </cell>
          <cell r="L111">
            <v>2.7392396101880687E-2</v>
          </cell>
          <cell r="M111">
            <v>3.6265924670763401E-2</v>
          </cell>
          <cell r="N111">
            <v>2.6064676365793571E-2</v>
          </cell>
          <cell r="O111">
            <v>2.3572958749990956E-2</v>
          </cell>
          <cell r="P111">
            <v>2.3339459456412696E-2</v>
          </cell>
          <cell r="Q111">
            <v>3.6767200833411687E-2</v>
          </cell>
          <cell r="R111">
            <v>2.5803041209685507E-2</v>
          </cell>
          <cell r="S111">
            <v>2.7156144212588114E-2</v>
          </cell>
          <cell r="T111">
            <v>2.9408871004925351E-2</v>
          </cell>
          <cell r="U111">
            <v>3.5704586369729917E-2</v>
          </cell>
          <cell r="V111">
            <v>2.4799451925666734E-2</v>
          </cell>
          <cell r="W111">
            <v>2.006318787506892E-2</v>
          </cell>
          <cell r="X111">
            <v>6.1769998371547152E-3</v>
          </cell>
          <cell r="Y111">
            <v>2.8670941825021543E-2</v>
          </cell>
          <cell r="Z111">
            <v>2.4905065418899426E-2</v>
          </cell>
          <cell r="AD111" t="e">
            <v>#DIV/0!</v>
          </cell>
          <cell r="AH111" t="e">
            <v>#DIV/0!</v>
          </cell>
          <cell r="AL111" t="e">
            <v>#DIV/0!</v>
          </cell>
          <cell r="AP111" t="e">
            <v>#DIV/0!</v>
          </cell>
          <cell r="AT111" t="e">
            <v>#DIV/0!</v>
          </cell>
          <cell r="AX111" t="e">
            <v>#DIV/0!</v>
          </cell>
          <cell r="AZ111">
            <v>2.4336970600158978E-2</v>
          </cell>
          <cell r="BA111">
            <v>2.5228682506402641E-2</v>
          </cell>
          <cell r="BB111">
            <v>3.5101208234834889E-2</v>
          </cell>
          <cell r="BC111">
            <v>2.6358663465473893E-2</v>
          </cell>
          <cell r="BE111">
            <v>2.5006477799410454E-2</v>
          </cell>
          <cell r="BF111">
            <v>2.954232787527885E-2</v>
          </cell>
          <cell r="BG111">
            <v>3.6271902755713126E-2</v>
          </cell>
          <cell r="BH111">
            <v>2.7462992797356436E-2</v>
          </cell>
          <cell r="BI111">
            <v>2.3703425630743274E-2</v>
          </cell>
          <cell r="BJ111">
            <v>2.0957926331059789E-2</v>
          </cell>
          <cell r="BK111">
            <v>3.3874935628633779E-2</v>
          </cell>
          <cell r="BL111">
            <v>2.5186564337937898E-2</v>
          </cell>
          <cell r="BM111" t="e">
            <v>#DIV/0!</v>
          </cell>
          <cell r="BN111" t="e">
            <v>#DIV/0!</v>
          </cell>
          <cell r="BO111" t="e">
            <v>#DIV/0!</v>
          </cell>
          <cell r="BP111" t="e">
            <v>#DIV/0!</v>
          </cell>
          <cell r="BQ111" t="e">
            <v>#DIV/0!</v>
          </cell>
          <cell r="BR111" t="e">
            <v>#DIV/0!</v>
          </cell>
          <cell r="BS111" t="e">
            <v>#DIV/0!</v>
          </cell>
          <cell r="BT111" t="e">
            <v>#DIV/0!</v>
          </cell>
        </row>
        <row r="115">
          <cell r="AZ115">
            <v>0</v>
          </cell>
          <cell r="BA115">
            <v>0</v>
          </cell>
          <cell r="BB115">
            <v>0</v>
          </cell>
          <cell r="BC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row>
        <row r="116">
          <cell r="AZ116">
            <v>0</v>
          </cell>
          <cell r="BA116">
            <v>0</v>
          </cell>
          <cell r="BB116">
            <v>0</v>
          </cell>
          <cell r="BC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D117">
            <v>0</v>
          </cell>
          <cell r="AH117">
            <v>0</v>
          </cell>
          <cell r="AL117">
            <v>0</v>
          </cell>
          <cell r="AP117">
            <v>0</v>
          </cell>
          <cell r="AT117">
            <v>0</v>
          </cell>
          <cell r="AX117">
            <v>0</v>
          </cell>
          <cell r="AZ117">
            <v>0</v>
          </cell>
          <cell r="BA117">
            <v>0</v>
          </cell>
          <cell r="BB117">
            <v>0</v>
          </cell>
          <cell r="BC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row>
        <row r="118">
          <cell r="AZ118">
            <v>0</v>
          </cell>
          <cell r="BA118">
            <v>0</v>
          </cell>
          <cell r="BB118">
            <v>0</v>
          </cell>
          <cell r="BC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row>
        <row r="121">
          <cell r="AZ121">
            <v>0</v>
          </cell>
          <cell r="BA121">
            <v>0</v>
          </cell>
          <cell r="BB121">
            <v>0</v>
          </cell>
          <cell r="BC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row>
        <row r="122">
          <cell r="AZ122">
            <v>0</v>
          </cell>
          <cell r="BA122">
            <v>0</v>
          </cell>
          <cell r="BB122">
            <v>0</v>
          </cell>
          <cell r="BC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D123">
            <v>0</v>
          </cell>
          <cell r="AH123">
            <v>0</v>
          </cell>
          <cell r="AL123">
            <v>0</v>
          </cell>
          <cell r="AP123">
            <v>0</v>
          </cell>
          <cell r="AT123">
            <v>0</v>
          </cell>
          <cell r="AX123">
            <v>0</v>
          </cell>
          <cell r="AZ123">
            <v>0</v>
          </cell>
          <cell r="BA123">
            <v>0</v>
          </cell>
          <cell r="BB123">
            <v>0</v>
          </cell>
          <cell r="BC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row>
        <row r="124">
          <cell r="AZ124">
            <v>0</v>
          </cell>
          <cell r="BA124">
            <v>0</v>
          </cell>
          <cell r="BB124">
            <v>0</v>
          </cell>
          <cell r="BC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row>
        <row r="127">
          <cell r="AZ127">
            <v>0</v>
          </cell>
          <cell r="BA127">
            <v>0</v>
          </cell>
          <cell r="BB127">
            <v>0</v>
          </cell>
          <cell r="BC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row>
        <row r="128">
          <cell r="AZ128">
            <v>0</v>
          </cell>
          <cell r="BA128">
            <v>0</v>
          </cell>
          <cell r="BB128">
            <v>0</v>
          </cell>
          <cell r="BC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D129">
            <v>0</v>
          </cell>
          <cell r="AH129">
            <v>0</v>
          </cell>
          <cell r="AL129">
            <v>0</v>
          </cell>
          <cell r="AP129">
            <v>0</v>
          </cell>
          <cell r="AT129">
            <v>0</v>
          </cell>
          <cell r="AX129">
            <v>0</v>
          </cell>
          <cell r="AZ129">
            <v>0</v>
          </cell>
          <cell r="BA129">
            <v>0</v>
          </cell>
          <cell r="BB129">
            <v>0</v>
          </cell>
          <cell r="BC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row>
        <row r="130">
          <cell r="AZ130">
            <v>0</v>
          </cell>
          <cell r="BA130">
            <v>0</v>
          </cell>
          <cell r="BB130">
            <v>0</v>
          </cell>
          <cell r="BC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row>
        <row r="133">
          <cell r="AZ133">
            <v>0</v>
          </cell>
          <cell r="BA133">
            <v>0</v>
          </cell>
          <cell r="BB133">
            <v>0</v>
          </cell>
          <cell r="BC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row>
        <row r="134">
          <cell r="AZ134">
            <v>0</v>
          </cell>
          <cell r="BA134">
            <v>0</v>
          </cell>
          <cell r="BB134">
            <v>0</v>
          </cell>
          <cell r="BC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row>
        <row r="135">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D135">
            <v>0</v>
          </cell>
          <cell r="AH135">
            <v>0</v>
          </cell>
          <cell r="AL135">
            <v>0</v>
          </cell>
          <cell r="AP135">
            <v>0</v>
          </cell>
          <cell r="AT135">
            <v>0</v>
          </cell>
          <cell r="AX135">
            <v>0</v>
          </cell>
          <cell r="AZ135">
            <v>0</v>
          </cell>
          <cell r="BA135">
            <v>0</v>
          </cell>
          <cell r="BB135">
            <v>0</v>
          </cell>
          <cell r="BC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row>
        <row r="136">
          <cell r="AZ136">
            <v>0</v>
          </cell>
          <cell r="BA136">
            <v>0</v>
          </cell>
          <cell r="BB136">
            <v>0</v>
          </cell>
          <cell r="BC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row>
        <row r="139">
          <cell r="AZ139">
            <v>0</v>
          </cell>
          <cell r="BA139">
            <v>0</v>
          </cell>
          <cell r="BB139">
            <v>0</v>
          </cell>
          <cell r="BC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row>
        <row r="140">
          <cell r="AZ140">
            <v>0</v>
          </cell>
          <cell r="BA140">
            <v>0</v>
          </cell>
          <cell r="BB140">
            <v>0</v>
          </cell>
          <cell r="BC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row>
        <row r="141">
          <cell r="AZ141">
            <v>0</v>
          </cell>
          <cell r="BA141">
            <v>0</v>
          </cell>
          <cell r="BB141">
            <v>0</v>
          </cell>
          <cell r="BC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row>
        <row r="142">
          <cell r="AZ142">
            <v>0</v>
          </cell>
          <cell r="BA142">
            <v>0</v>
          </cell>
          <cell r="BB142">
            <v>0</v>
          </cell>
          <cell r="BC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row>
        <row r="145">
          <cell r="AZ145">
            <v>0</v>
          </cell>
          <cell r="BA145">
            <v>0</v>
          </cell>
          <cell r="BB145">
            <v>0</v>
          </cell>
          <cell r="BC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row>
        <row r="146">
          <cell r="AZ146">
            <v>0</v>
          </cell>
          <cell r="BA146">
            <v>0</v>
          </cell>
          <cell r="BB146">
            <v>0</v>
          </cell>
          <cell r="BC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row>
        <row r="147">
          <cell r="AZ147">
            <v>0</v>
          </cell>
          <cell r="BA147">
            <v>0</v>
          </cell>
          <cell r="BB147">
            <v>0</v>
          </cell>
          <cell r="BC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row>
        <row r="148">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D148">
            <v>0</v>
          </cell>
          <cell r="AH148">
            <v>0</v>
          </cell>
          <cell r="AL148">
            <v>0</v>
          </cell>
          <cell r="AP148">
            <v>0</v>
          </cell>
          <cell r="AT148">
            <v>0</v>
          </cell>
          <cell r="AX148">
            <v>0</v>
          </cell>
          <cell r="AZ148">
            <v>0</v>
          </cell>
          <cell r="BA148">
            <v>0</v>
          </cell>
          <cell r="BB148">
            <v>0</v>
          </cell>
          <cell r="BC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row>
        <row r="149">
          <cell r="AZ149">
            <v>0</v>
          </cell>
          <cell r="BA149">
            <v>0</v>
          </cell>
          <cell r="BB149">
            <v>0</v>
          </cell>
          <cell r="BC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row>
        <row r="150">
          <cell r="AZ150">
            <v>0</v>
          </cell>
          <cell r="BA150">
            <v>0</v>
          </cell>
          <cell r="BB150">
            <v>0</v>
          </cell>
          <cell r="BC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row>
        <row r="151">
          <cell r="C151" t="e">
            <v>#DIV/0!</v>
          </cell>
          <cell r="D151" t="e">
            <v>#DIV/0!</v>
          </cell>
          <cell r="E151" t="e">
            <v>#DIV/0!</v>
          </cell>
          <cell r="F151" t="e">
            <v>#DIV/0!</v>
          </cell>
          <cell r="G151" t="e">
            <v>#DIV/0!</v>
          </cell>
          <cell r="H151" t="e">
            <v>#DIV/0!</v>
          </cell>
          <cell r="I151" t="e">
            <v>#DIV/0!</v>
          </cell>
          <cell r="J151" t="e">
            <v>#DIV/0!</v>
          </cell>
          <cell r="K151" t="e">
            <v>#DIV/0!</v>
          </cell>
          <cell r="L151" t="e">
            <v>#DIV/0!</v>
          </cell>
          <cell r="M151" t="e">
            <v>#DIV/0!</v>
          </cell>
          <cell r="N151" t="e">
            <v>#DIV/0!</v>
          </cell>
          <cell r="O151" t="e">
            <v>#DIV/0!</v>
          </cell>
          <cell r="P151" t="e">
            <v>#DIV/0!</v>
          </cell>
          <cell r="Q151" t="e">
            <v>#DIV/0!</v>
          </cell>
          <cell r="R151" t="e">
            <v>#DIV/0!</v>
          </cell>
          <cell r="S151" t="e">
            <v>#DIV/0!</v>
          </cell>
          <cell r="T151" t="e">
            <v>#DIV/0!</v>
          </cell>
          <cell r="U151" t="e">
            <v>#DIV/0!</v>
          </cell>
          <cell r="V151" t="e">
            <v>#DIV/0!</v>
          </cell>
          <cell r="W151" t="e">
            <v>#DIV/0!</v>
          </cell>
          <cell r="X151" t="e">
            <v>#DIV/0!</v>
          </cell>
          <cell r="Y151" t="e">
            <v>#DIV/0!</v>
          </cell>
          <cell r="Z151" t="e">
            <v>#DIV/0!</v>
          </cell>
          <cell r="AD151" t="e">
            <v>#DIV/0!</v>
          </cell>
          <cell r="AH151" t="e">
            <v>#DIV/0!</v>
          </cell>
          <cell r="AL151" t="e">
            <v>#DIV/0!</v>
          </cell>
          <cell r="AP151" t="e">
            <v>#DIV/0!</v>
          </cell>
          <cell r="AT151" t="e">
            <v>#DIV/0!</v>
          </cell>
          <cell r="AX151" t="e">
            <v>#DIV/0!</v>
          </cell>
          <cell r="AZ151" t="e">
            <v>#DIV/0!</v>
          </cell>
          <cell r="BA151" t="e">
            <v>#DIV/0!</v>
          </cell>
          <cell r="BB151" t="e">
            <v>#DIV/0!</v>
          </cell>
          <cell r="BC151" t="e">
            <v>#DIV/0!</v>
          </cell>
          <cell r="BE151" t="e">
            <v>#DIV/0!</v>
          </cell>
          <cell r="BF151" t="e">
            <v>#DIV/0!</v>
          </cell>
          <cell r="BG151" t="e">
            <v>#DIV/0!</v>
          </cell>
          <cell r="BH151" t="e">
            <v>#DIV/0!</v>
          </cell>
          <cell r="BI151" t="e">
            <v>#DIV/0!</v>
          </cell>
          <cell r="BJ151" t="e">
            <v>#DIV/0!</v>
          </cell>
          <cell r="BK151" t="e">
            <v>#DIV/0!</v>
          </cell>
          <cell r="BL151" t="e">
            <v>#DIV/0!</v>
          </cell>
          <cell r="BM151" t="e">
            <v>#DIV/0!</v>
          </cell>
          <cell r="BN151" t="e">
            <v>#DIV/0!</v>
          </cell>
          <cell r="BO151" t="e">
            <v>#DIV/0!</v>
          </cell>
          <cell r="BP151" t="e">
            <v>#DIV/0!</v>
          </cell>
          <cell r="BQ151" t="e">
            <v>#DIV/0!</v>
          </cell>
          <cell r="BR151" t="e">
            <v>#DIV/0!</v>
          </cell>
          <cell r="BS151" t="e">
            <v>#DIV/0!</v>
          </cell>
          <cell r="BT151" t="e">
            <v>#DIV/0!</v>
          </cell>
        </row>
        <row r="152">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D152">
            <v>0</v>
          </cell>
          <cell r="AH152">
            <v>0</v>
          </cell>
          <cell r="AL152">
            <v>0</v>
          </cell>
          <cell r="AP152">
            <v>0</v>
          </cell>
          <cell r="AT152">
            <v>0</v>
          </cell>
          <cell r="AX152">
            <v>0</v>
          </cell>
          <cell r="AZ152">
            <v>0</v>
          </cell>
          <cell r="BA152">
            <v>0</v>
          </cell>
          <cell r="BB152">
            <v>0</v>
          </cell>
          <cell r="BC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row>
        <row r="153">
          <cell r="AZ153">
            <v>0</v>
          </cell>
          <cell r="BA153">
            <v>0</v>
          </cell>
          <cell r="BB153">
            <v>0</v>
          </cell>
          <cell r="BC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row>
        <row r="154">
          <cell r="AZ154">
            <v>0</v>
          </cell>
          <cell r="BA154">
            <v>0</v>
          </cell>
          <cell r="BB154">
            <v>0</v>
          </cell>
          <cell r="BC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row>
        <row r="157">
          <cell r="AZ157">
            <v>0</v>
          </cell>
          <cell r="BA157">
            <v>0</v>
          </cell>
          <cell r="BB157">
            <v>0</v>
          </cell>
          <cell r="BC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row>
        <row r="158">
          <cell r="AZ158">
            <v>0</v>
          </cell>
          <cell r="BA158">
            <v>0</v>
          </cell>
          <cell r="BB158">
            <v>0</v>
          </cell>
          <cell r="BC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row>
        <row r="159">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D159">
            <v>0</v>
          </cell>
          <cell r="AH159">
            <v>0</v>
          </cell>
          <cell r="AL159">
            <v>0</v>
          </cell>
          <cell r="AP159">
            <v>0</v>
          </cell>
          <cell r="AT159">
            <v>0</v>
          </cell>
          <cell r="AX159">
            <v>0</v>
          </cell>
          <cell r="AZ159">
            <v>0</v>
          </cell>
          <cell r="BA159">
            <v>0</v>
          </cell>
          <cell r="BB159">
            <v>0</v>
          </cell>
          <cell r="BC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row>
        <row r="160">
          <cell r="AZ160">
            <v>0</v>
          </cell>
          <cell r="BA160">
            <v>0</v>
          </cell>
          <cell r="BB160">
            <v>0</v>
          </cell>
          <cell r="BC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row>
        <row r="163">
          <cell r="AZ163">
            <v>0</v>
          </cell>
          <cell r="BA163">
            <v>0</v>
          </cell>
          <cell r="BB163">
            <v>0</v>
          </cell>
          <cell r="BC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row>
        <row r="164">
          <cell r="AZ164">
            <v>0</v>
          </cell>
          <cell r="BA164">
            <v>0</v>
          </cell>
          <cell r="BB164">
            <v>0</v>
          </cell>
          <cell r="BC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D165">
            <v>0</v>
          </cell>
          <cell r="AH165">
            <v>0</v>
          </cell>
          <cell r="AL165">
            <v>0</v>
          </cell>
          <cell r="AP165">
            <v>0</v>
          </cell>
          <cell r="AT165">
            <v>0</v>
          </cell>
          <cell r="AX165">
            <v>0</v>
          </cell>
          <cell r="AZ165">
            <v>0</v>
          </cell>
          <cell r="BA165">
            <v>0</v>
          </cell>
          <cell r="BB165">
            <v>0</v>
          </cell>
          <cell r="BC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row>
        <row r="166">
          <cell r="AZ166">
            <v>0</v>
          </cell>
          <cell r="BA166">
            <v>0</v>
          </cell>
          <cell r="BB166">
            <v>0</v>
          </cell>
          <cell r="BC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row>
        <row r="169">
          <cell r="AZ169">
            <v>0</v>
          </cell>
          <cell r="BA169">
            <v>0</v>
          </cell>
          <cell r="BB169">
            <v>0</v>
          </cell>
          <cell r="BC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row>
        <row r="170">
          <cell r="AZ170">
            <v>0</v>
          </cell>
          <cell r="BA170">
            <v>0</v>
          </cell>
          <cell r="BB170">
            <v>0</v>
          </cell>
          <cell r="BC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row>
        <row r="171">
          <cell r="AZ171">
            <v>0</v>
          </cell>
          <cell r="BA171">
            <v>0</v>
          </cell>
          <cell r="BB171">
            <v>0</v>
          </cell>
          <cell r="BC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row>
        <row r="172">
          <cell r="AZ172">
            <v>0</v>
          </cell>
          <cell r="BA172">
            <v>0</v>
          </cell>
          <cell r="BB172">
            <v>0</v>
          </cell>
          <cell r="BC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row>
        <row r="175">
          <cell r="AZ175">
            <v>0</v>
          </cell>
          <cell r="BA175">
            <v>0</v>
          </cell>
          <cell r="BB175">
            <v>0</v>
          </cell>
          <cell r="BC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row>
        <row r="176">
          <cell r="AZ176">
            <v>0</v>
          </cell>
          <cell r="BA176">
            <v>0</v>
          </cell>
          <cell r="BB176">
            <v>0</v>
          </cell>
          <cell r="BC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row>
        <row r="177">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D177">
            <v>0</v>
          </cell>
          <cell r="AH177">
            <v>0</v>
          </cell>
          <cell r="AL177">
            <v>0</v>
          </cell>
          <cell r="AP177">
            <v>0</v>
          </cell>
          <cell r="AT177">
            <v>0</v>
          </cell>
          <cell r="AX177">
            <v>0</v>
          </cell>
          <cell r="AZ177">
            <v>0</v>
          </cell>
          <cell r="BA177">
            <v>0</v>
          </cell>
          <cell r="BB177">
            <v>0</v>
          </cell>
          <cell r="BC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row>
        <row r="178">
          <cell r="AZ178">
            <v>0</v>
          </cell>
          <cell r="BA178">
            <v>0</v>
          </cell>
          <cell r="BB178">
            <v>0</v>
          </cell>
          <cell r="BC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row>
        <row r="181">
          <cell r="AZ181">
            <v>0</v>
          </cell>
          <cell r="BA181">
            <v>0</v>
          </cell>
          <cell r="BB181">
            <v>0</v>
          </cell>
          <cell r="BC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row>
        <row r="182">
          <cell r="AZ182">
            <v>0</v>
          </cell>
          <cell r="BA182">
            <v>0</v>
          </cell>
          <cell r="BB182">
            <v>0</v>
          </cell>
          <cell r="BC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row>
        <row r="183">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D183">
            <v>0</v>
          </cell>
          <cell r="AH183">
            <v>0</v>
          </cell>
          <cell r="AL183">
            <v>0</v>
          </cell>
          <cell r="AP183">
            <v>0</v>
          </cell>
          <cell r="AT183">
            <v>0</v>
          </cell>
          <cell r="AX183">
            <v>0</v>
          </cell>
          <cell r="AZ183">
            <v>0</v>
          </cell>
          <cell r="BA183">
            <v>0</v>
          </cell>
          <cell r="BB183">
            <v>0</v>
          </cell>
          <cell r="BC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row>
        <row r="184">
          <cell r="AZ184">
            <v>0</v>
          </cell>
          <cell r="BA184">
            <v>0</v>
          </cell>
          <cell r="BB184">
            <v>0</v>
          </cell>
          <cell r="BC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row>
        <row r="187">
          <cell r="AZ187">
            <v>0</v>
          </cell>
          <cell r="BA187">
            <v>0</v>
          </cell>
          <cell r="BB187">
            <v>0</v>
          </cell>
          <cell r="BC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row>
        <row r="188">
          <cell r="AZ188">
            <v>0</v>
          </cell>
          <cell r="BA188">
            <v>0</v>
          </cell>
          <cell r="BB188">
            <v>0</v>
          </cell>
          <cell r="BC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row>
        <row r="189">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D189">
            <v>0</v>
          </cell>
          <cell r="AH189">
            <v>0</v>
          </cell>
          <cell r="AL189">
            <v>0</v>
          </cell>
          <cell r="AP189">
            <v>0</v>
          </cell>
          <cell r="AT189">
            <v>0</v>
          </cell>
          <cell r="AX189">
            <v>0</v>
          </cell>
          <cell r="AZ189">
            <v>0</v>
          </cell>
          <cell r="BA189">
            <v>0</v>
          </cell>
          <cell r="BB189">
            <v>0</v>
          </cell>
          <cell r="BC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row>
        <row r="190">
          <cell r="AZ190">
            <v>0</v>
          </cell>
          <cell r="BA190">
            <v>0</v>
          </cell>
          <cell r="BB190">
            <v>0</v>
          </cell>
          <cell r="BC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row>
        <row r="193">
          <cell r="AZ193">
            <v>0</v>
          </cell>
          <cell r="BA193">
            <v>0</v>
          </cell>
          <cell r="BB193">
            <v>0</v>
          </cell>
          <cell r="BC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row>
        <row r="194">
          <cell r="AZ194">
            <v>0</v>
          </cell>
          <cell r="BA194">
            <v>0</v>
          </cell>
          <cell r="BB194">
            <v>0</v>
          </cell>
          <cell r="BC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row>
        <row r="195">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D195">
            <v>0</v>
          </cell>
          <cell r="AH195">
            <v>0</v>
          </cell>
          <cell r="AL195">
            <v>0</v>
          </cell>
          <cell r="AP195">
            <v>0</v>
          </cell>
          <cell r="AT195">
            <v>0</v>
          </cell>
          <cell r="AX195">
            <v>0</v>
          </cell>
          <cell r="AZ195">
            <v>0</v>
          </cell>
          <cell r="BA195">
            <v>0</v>
          </cell>
          <cell r="BB195">
            <v>0</v>
          </cell>
          <cell r="BC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row>
        <row r="196">
          <cell r="AZ196">
            <v>0</v>
          </cell>
          <cell r="BA196">
            <v>0</v>
          </cell>
          <cell r="BB196">
            <v>0</v>
          </cell>
          <cell r="BC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row>
        <row r="199">
          <cell r="AZ199">
            <v>0</v>
          </cell>
          <cell r="BA199">
            <v>0</v>
          </cell>
          <cell r="BB199">
            <v>0</v>
          </cell>
          <cell r="BC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row>
        <row r="200">
          <cell r="AZ200">
            <v>0</v>
          </cell>
          <cell r="BA200">
            <v>0</v>
          </cell>
          <cell r="BB200">
            <v>0</v>
          </cell>
          <cell r="BC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row>
        <row r="201">
          <cell r="AZ201">
            <v>0</v>
          </cell>
          <cell r="BA201">
            <v>0</v>
          </cell>
          <cell r="BB201">
            <v>0</v>
          </cell>
          <cell r="BC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row>
        <row r="202">
          <cell r="AZ202">
            <v>0</v>
          </cell>
          <cell r="BA202">
            <v>0</v>
          </cell>
          <cell r="BB202">
            <v>0</v>
          </cell>
          <cell r="BC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row>
        <row r="206">
          <cell r="C206">
            <v>109146.899989</v>
          </cell>
          <cell r="D206">
            <v>104870.880000002</v>
          </cell>
          <cell r="E206">
            <v>104312.406385365</v>
          </cell>
          <cell r="F206">
            <v>101957.236665</v>
          </cell>
          <cell r="G206">
            <v>96605.371299999999</v>
          </cell>
          <cell r="H206">
            <v>91339.10333331833</v>
          </cell>
          <cell r="I206">
            <v>90512.029567743331</v>
          </cell>
          <cell r="J206">
            <v>91045.686666669004</v>
          </cell>
          <cell r="K206">
            <v>101678.44326100001</v>
          </cell>
          <cell r="L206">
            <v>97085.423333347338</v>
          </cell>
          <cell r="M206">
            <v>96324.300000005664</v>
          </cell>
          <cell r="N206">
            <v>92320.316666662664</v>
          </cell>
          <cell r="O206">
            <v>96514.416666684687</v>
          </cell>
          <cell r="P206">
            <v>92073.806666824661</v>
          </cell>
          <cell r="Q206">
            <v>90186.789999993664</v>
          </cell>
          <cell r="R206">
            <v>86566.293333334324</v>
          </cell>
          <cell r="S206">
            <v>96244.753333328335</v>
          </cell>
          <cell r="T206">
            <v>93801.879999999015</v>
          </cell>
          <cell r="U206">
            <v>92530.429999983957</v>
          </cell>
          <cell r="V206">
            <v>88212.653333342663</v>
          </cell>
          <cell r="W206">
            <v>94129.226666657662</v>
          </cell>
          <cell r="X206">
            <v>90627.713333338324</v>
          </cell>
          <cell r="Y206">
            <v>89784.184074067656</v>
          </cell>
          <cell r="Z206">
            <v>86379.549999993673</v>
          </cell>
          <cell r="AD206">
            <v>0</v>
          </cell>
          <cell r="AH206">
            <v>0</v>
          </cell>
          <cell r="AL206">
            <v>0</v>
          </cell>
          <cell r="AP206">
            <v>0</v>
          </cell>
          <cell r="AT206">
            <v>0</v>
          </cell>
          <cell r="AX206">
            <v>0</v>
          </cell>
          <cell r="AZ206">
            <v>594319.11121667072</v>
          </cell>
          <cell r="BA206">
            <v>569798.80666682962</v>
          </cell>
          <cell r="BB206">
            <v>563650.14002715924</v>
          </cell>
          <cell r="BC206">
            <v>546481.7366650023</v>
          </cell>
          <cell r="BE206">
            <v>307430.71455000003</v>
          </cell>
          <cell r="BF206">
            <v>293295.40666666767</v>
          </cell>
          <cell r="BG206">
            <v>291148.735953114</v>
          </cell>
          <cell r="BH206">
            <v>285323.23999833164</v>
          </cell>
          <cell r="BI206">
            <v>286888.39666667068</v>
          </cell>
          <cell r="BJ206">
            <v>276503.40000016202</v>
          </cell>
          <cell r="BK206">
            <v>272501.40407404525</v>
          </cell>
          <cell r="BL206">
            <v>261158.49666667066</v>
          </cell>
          <cell r="BM206">
            <v>0</v>
          </cell>
          <cell r="BN206">
            <v>0</v>
          </cell>
          <cell r="BO206">
            <v>0</v>
          </cell>
          <cell r="BP206">
            <v>0</v>
          </cell>
          <cell r="BQ206">
            <v>0</v>
          </cell>
          <cell r="BR206">
            <v>0</v>
          </cell>
          <cell r="BS206">
            <v>0</v>
          </cell>
          <cell r="BT206">
            <v>0</v>
          </cell>
        </row>
        <row r="209">
          <cell r="C209">
            <v>116816.74281</v>
          </cell>
          <cell r="D209">
            <v>109842.33911627579</v>
          </cell>
          <cell r="E209">
            <v>109788.09190312984</v>
          </cell>
          <cell r="F209">
            <v>109347.26296754199</v>
          </cell>
          <cell r="G209">
            <v>103971.19093899999</v>
          </cell>
          <cell r="H209">
            <v>96379.453734559938</v>
          </cell>
          <cell r="I209">
            <v>95803.647225590423</v>
          </cell>
          <cell r="J209">
            <v>98306.208258652434</v>
          </cell>
          <cell r="K209">
            <v>110733.8416</v>
          </cell>
          <cell r="L209">
            <v>102902.3110702039</v>
          </cell>
          <cell r="M209">
            <v>101267.86188457873</v>
          </cell>
          <cell r="N209">
            <v>99189.960021254548</v>
          </cell>
          <cell r="O209">
            <v>103878.29882072745</v>
          </cell>
          <cell r="P209">
            <v>97170.630090857361</v>
          </cell>
          <cell r="Q209">
            <v>95938.805457925002</v>
          </cell>
          <cell r="R209">
            <v>93912.945603512751</v>
          </cell>
          <cell r="S209">
            <v>103407.43108034003</v>
          </cell>
          <cell r="T209">
            <v>99538.708163172443</v>
          </cell>
          <cell r="U209">
            <v>99936.681124061084</v>
          </cell>
          <cell r="V209">
            <v>94563.519693819369</v>
          </cell>
          <cell r="W209">
            <v>100945.35139500001</v>
          </cell>
          <cell r="X209">
            <v>95543.220939116029</v>
          </cell>
          <cell r="Y209">
            <v>96469.181239716389</v>
          </cell>
          <cell r="Z209">
            <v>91573.360733170237</v>
          </cell>
          <cell r="AD209">
            <v>0</v>
          </cell>
          <cell r="AH209">
            <v>0</v>
          </cell>
          <cell r="AL209">
            <v>0</v>
          </cell>
          <cell r="AP209">
            <v>0</v>
          </cell>
          <cell r="AT209">
            <v>0</v>
          </cell>
          <cell r="AX209">
            <v>0</v>
          </cell>
          <cell r="AZ209">
            <v>639752.85664506746</v>
          </cell>
          <cell r="BA209">
            <v>601376.66311418545</v>
          </cell>
          <cell r="BB209">
            <v>599204.26883500139</v>
          </cell>
          <cell r="BC209">
            <v>586893.25727795134</v>
          </cell>
          <cell r="BE209">
            <v>331521.775349</v>
          </cell>
          <cell r="BF209">
            <v>309124.10392103961</v>
          </cell>
          <cell r="BG209">
            <v>306859.60101329896</v>
          </cell>
          <cell r="BH209">
            <v>306843.43124744896</v>
          </cell>
          <cell r="BI209">
            <v>308231.08129606745</v>
          </cell>
          <cell r="BJ209">
            <v>292252.55919314583</v>
          </cell>
          <cell r="BK209">
            <v>292344.66782170243</v>
          </cell>
          <cell r="BL209">
            <v>280049.82603050233</v>
          </cell>
          <cell r="BM209">
            <v>0</v>
          </cell>
          <cell r="BN209">
            <v>0</v>
          </cell>
          <cell r="BO209">
            <v>0</v>
          </cell>
          <cell r="BP209">
            <v>0</v>
          </cell>
          <cell r="BQ209">
            <v>0</v>
          </cell>
          <cell r="BR209">
            <v>0</v>
          </cell>
          <cell r="BS209">
            <v>0</v>
          </cell>
          <cell r="BT209">
            <v>0</v>
          </cell>
        </row>
        <row r="210">
          <cell r="C210">
            <v>3.665338840652443</v>
          </cell>
          <cell r="D210">
            <v>3.4667754535607433</v>
          </cell>
          <cell r="E210">
            <v>2.4858837485938183</v>
          </cell>
          <cell r="F210">
            <v>1.5316877727132954</v>
          </cell>
          <cell r="G210">
            <v>3.8376518035086931</v>
          </cell>
          <cell r="H210">
            <v>3.4164516934995617</v>
          </cell>
          <cell r="I210">
            <v>2.3994273639259283</v>
          </cell>
          <cell r="J210">
            <v>1.4438874072792911</v>
          </cell>
          <cell r="K210">
            <v>3.7746054284817663</v>
          </cell>
          <cell r="L210">
            <v>3.5967104566533679</v>
          </cell>
          <cell r="M210">
            <v>2.3824943998195649</v>
          </cell>
          <cell r="N210">
            <v>1.5324537853018327</v>
          </cell>
          <cell r="O210">
            <v>3.5384449761190844</v>
          </cell>
          <cell r="P210">
            <v>3.5828255021550643</v>
          </cell>
          <cell r="Q210">
            <v>2.2476359273324316</v>
          </cell>
          <cell r="R210">
            <v>1.5366414676205316</v>
          </cell>
          <cell r="S210">
            <v>3.3105212194473013</v>
          </cell>
          <cell r="T210">
            <v>3.4959034831913325</v>
          </cell>
          <cell r="U210">
            <v>2.3281530861231703</v>
          </cell>
          <cell r="V210">
            <v>1.6145332094927389</v>
          </cell>
          <cell r="W210">
            <v>3.1472093420810658</v>
          </cell>
          <cell r="X210">
            <v>3.464162312163539</v>
          </cell>
          <cell r="Y210">
            <v>2.3496498952030538</v>
          </cell>
          <cell r="Z210">
            <v>1.8675431382975241</v>
          </cell>
          <cell r="AD210" t="e">
            <v>#DIV/0!</v>
          </cell>
          <cell r="AH210" t="e">
            <v>#DIV/0!</v>
          </cell>
          <cell r="AL210" t="e">
            <v>#DIV/0!</v>
          </cell>
          <cell r="AP210" t="e">
            <v>#DIV/0!</v>
          </cell>
          <cell r="AT210" t="e">
            <v>#DIV/0!</v>
          </cell>
          <cell r="AX210" t="e">
            <v>#DIV/0!</v>
          </cell>
          <cell r="AZ210">
            <v>3.5525453328939398</v>
          </cell>
          <cell r="BA210">
            <v>3.504101129494416</v>
          </cell>
          <cell r="BB210">
            <v>2.368201820203097</v>
          </cell>
          <cell r="BC210">
            <v>1.5836553768557609</v>
          </cell>
          <cell r="BE210">
            <v>3.7558761604398363</v>
          </cell>
          <cell r="BF210">
            <v>3.4943386085994583</v>
          </cell>
          <cell r="BG210">
            <v>2.4247715813120871</v>
          </cell>
          <cell r="BH210">
            <v>1.5038059952976046</v>
          </cell>
          <cell r="BI210">
            <v>3.3338503309241401</v>
          </cell>
          <cell r="BJ210">
            <v>3.514427234189601</v>
          </cell>
          <cell r="BK210">
            <v>2.3088233665009432</v>
          </cell>
          <cell r="BL210">
            <v>1.6711443018359282</v>
          </cell>
          <cell r="BM210" t="e">
            <v>#DIV/0!</v>
          </cell>
          <cell r="BN210" t="e">
            <v>#DIV/0!</v>
          </cell>
          <cell r="BO210" t="e">
            <v>#DIV/0!</v>
          </cell>
          <cell r="BP210" t="e">
            <v>#DIV/0!</v>
          </cell>
          <cell r="BQ210" t="e">
            <v>#DIV/0!</v>
          </cell>
          <cell r="BR210" t="e">
            <v>#DIV/0!</v>
          </cell>
          <cell r="BS210" t="e">
            <v>#DIV/0!</v>
          </cell>
          <cell r="BT210" t="e">
            <v>#DIV/0!</v>
          </cell>
        </row>
        <row r="211">
          <cell r="C211">
            <v>1070.2708260314585</v>
          </cell>
          <cell r="D211">
            <v>1047.4055249300254</v>
          </cell>
          <cell r="E211">
            <v>1052.4931377532967</v>
          </cell>
          <cell r="F211">
            <v>1072.4816260646935</v>
          </cell>
          <cell r="G211">
            <v>1076.2464813278968</v>
          </cell>
          <cell r="H211">
            <v>1055.1828320762922</v>
          </cell>
          <cell r="I211">
            <v>1058.4631422267091</v>
          </cell>
          <cell r="J211">
            <v>1079.7459150213806</v>
          </cell>
          <cell r="K211">
            <v>1089.0591756578683</v>
          </cell>
          <cell r="L211">
            <v>1059.9151503607704</v>
          </cell>
          <cell r="M211">
            <v>1051.3220639503509</v>
          </cell>
          <cell r="N211">
            <v>1074.4109596092032</v>
          </cell>
          <cell r="O211">
            <v>1076.2982610097945</v>
          </cell>
          <cell r="P211">
            <v>1055.3558455824023</v>
          </cell>
          <cell r="Q211">
            <v>1063.7789132746796</v>
          </cell>
          <cell r="R211">
            <v>1084.8673541084777</v>
          </cell>
          <cell r="S211">
            <v>1074.4214879143065</v>
          </cell>
          <cell r="T211">
            <v>1061.1589891713629</v>
          </cell>
          <cell r="U211">
            <v>1080.0412483123489</v>
          </cell>
          <cell r="V211">
            <v>1071.9949590052315</v>
          </cell>
          <cell r="W211">
            <v>1072.4124160977171</v>
          </cell>
          <cell r="X211">
            <v>1054.2384600138585</v>
          </cell>
          <cell r="Y211">
            <v>1074.4562890957936</v>
          </cell>
          <cell r="Z211">
            <v>1060.1277817860471</v>
          </cell>
          <cell r="AD211" t="e">
            <v>#DIV/0!</v>
          </cell>
          <cell r="AH211" t="e">
            <v>#DIV/0!</v>
          </cell>
          <cell r="AL211" t="e">
            <v>#DIV/0!</v>
          </cell>
          <cell r="AP211" t="e">
            <v>#DIV/0!</v>
          </cell>
          <cell r="AT211" t="e">
            <v>#DIV/0!</v>
          </cell>
          <cell r="AX211" t="e">
            <v>#DIV/0!</v>
          </cell>
          <cell r="AZ211">
            <v>1076.446717884246</v>
          </cell>
          <cell r="BA211">
            <v>1055.4193095490632</v>
          </cell>
          <cell r="BB211">
            <v>1063.07836418905</v>
          </cell>
          <cell r="BC211">
            <v>1073.9485291120016</v>
          </cell>
          <cell r="BE211">
            <v>1078.362569707009</v>
          </cell>
          <cell r="BF211">
            <v>1053.9684457873607</v>
          </cell>
          <cell r="BG211">
            <v>1053.9616461282353</v>
          </cell>
          <cell r="BH211">
            <v>1075.4238990460194</v>
          </cell>
          <cell r="BI211">
            <v>1074.3936836671521</v>
          </cell>
          <cell r="BJ211">
            <v>1056.9582840318585</v>
          </cell>
          <cell r="BK211">
            <v>1072.8189413008135</v>
          </cell>
          <cell r="BL211">
            <v>1072.3366446236807</v>
          </cell>
          <cell r="BM211" t="e">
            <v>#DIV/0!</v>
          </cell>
          <cell r="BN211" t="e">
            <v>#DIV/0!</v>
          </cell>
          <cell r="BO211" t="e">
            <v>#DIV/0!</v>
          </cell>
          <cell r="BP211" t="e">
            <v>#DIV/0!</v>
          </cell>
          <cell r="BQ211" t="e">
            <v>#DIV/0!</v>
          </cell>
          <cell r="BR211" t="e">
            <v>#DIV/0!</v>
          </cell>
          <cell r="BS211" t="e">
            <v>#DIV/0!</v>
          </cell>
          <cell r="BT211" t="e">
            <v>#DIV/0!</v>
          </cell>
        </row>
        <row r="214">
          <cell r="C214">
            <v>65109.742809999996</v>
          </cell>
          <cell r="D214">
            <v>-6974.4036937242054</v>
          </cell>
          <cell r="E214">
            <v>-54.247213145950809</v>
          </cell>
          <cell r="F214">
            <v>-440.82893558785145</v>
          </cell>
          <cell r="G214">
            <v>55570.190938999993</v>
          </cell>
          <cell r="H214">
            <v>-7591.7372044400545</v>
          </cell>
          <cell r="I214">
            <v>-575.80650896951556</v>
          </cell>
          <cell r="J214">
            <v>2502.5610330620111</v>
          </cell>
          <cell r="K214">
            <v>61329.8416</v>
          </cell>
          <cell r="L214">
            <v>-7831.5305297961022</v>
          </cell>
          <cell r="M214">
            <v>-1634.4491856251698</v>
          </cell>
          <cell r="N214">
            <v>-2077.9018633241794</v>
          </cell>
          <cell r="O214">
            <v>57115.298820727447</v>
          </cell>
          <cell r="P214">
            <v>-6707.6687298700854</v>
          </cell>
          <cell r="Q214">
            <v>-1231.8246329323592</v>
          </cell>
          <cell r="R214">
            <v>-2025.8598544122506</v>
          </cell>
          <cell r="S214">
            <v>56335.431080340029</v>
          </cell>
          <cell r="T214">
            <v>-3868.7229171675863</v>
          </cell>
          <cell r="U214">
            <v>397.97296088864096</v>
          </cell>
          <cell r="V214">
            <v>-5373.1614302417147</v>
          </cell>
          <cell r="W214">
            <v>54396.351395000005</v>
          </cell>
          <cell r="X214">
            <v>-5402.1304558839765</v>
          </cell>
          <cell r="Y214">
            <v>925.96030060035991</v>
          </cell>
          <cell r="Z214">
            <v>-4895.8205065461516</v>
          </cell>
          <cell r="AD214">
            <v>0</v>
          </cell>
          <cell r="AH214">
            <v>0</v>
          </cell>
          <cell r="AL214">
            <v>0</v>
          </cell>
          <cell r="AP214">
            <v>0</v>
          </cell>
          <cell r="AT214">
            <v>0</v>
          </cell>
          <cell r="AX214">
            <v>0</v>
          </cell>
          <cell r="BA214">
            <v>-38376.19353088201</v>
          </cell>
          <cell r="BB214">
            <v>-2172.3942791840527</v>
          </cell>
          <cell r="BC214">
            <v>-12311.011557050049</v>
          </cell>
          <cell r="BE214">
            <v>331521.775349</v>
          </cell>
          <cell r="BF214">
            <v>-22397.671427960391</v>
          </cell>
          <cell r="BG214">
            <v>-2264.5029077406507</v>
          </cell>
          <cell r="BH214">
            <v>-16.169765850005206</v>
          </cell>
          <cell r="BI214">
            <v>308231.08129606745</v>
          </cell>
          <cell r="BJ214">
            <v>-15978.522102921619</v>
          </cell>
          <cell r="BK214">
            <v>92.108628556597978</v>
          </cell>
          <cell r="BL214">
            <v>-12294.841791200102</v>
          </cell>
          <cell r="BM214">
            <v>0</v>
          </cell>
          <cell r="BN214">
            <v>0</v>
          </cell>
          <cell r="BO214">
            <v>0</v>
          </cell>
          <cell r="BP214">
            <v>0</v>
          </cell>
          <cell r="BQ214">
            <v>0</v>
          </cell>
          <cell r="BR214">
            <v>0</v>
          </cell>
          <cell r="BS214">
            <v>0</v>
          </cell>
          <cell r="BT214">
            <v>0</v>
          </cell>
        </row>
        <row r="215">
          <cell r="C215">
            <v>0.43757967670945641</v>
          </cell>
          <cell r="D215">
            <v>-0.19856338709169963</v>
          </cell>
          <cell r="E215">
            <v>-0.98089170496692502</v>
          </cell>
          <cell r="F215">
            <v>-0.95419597588052296</v>
          </cell>
          <cell r="G215">
            <v>0.50746098472395751</v>
          </cell>
          <cell r="H215">
            <v>-0.42120011000913138</v>
          </cell>
          <cell r="I215">
            <v>-1.0170243295736334</v>
          </cell>
          <cell r="J215">
            <v>-0.95553995664663716</v>
          </cell>
          <cell r="K215">
            <v>0.42086974189768345</v>
          </cell>
          <cell r="L215">
            <v>-0.17789497182839842</v>
          </cell>
          <cell r="M215">
            <v>-1.214216056833803</v>
          </cell>
          <cell r="N215">
            <v>-0.85004061451773216</v>
          </cell>
          <cell r="O215">
            <v>7.9009617181462932E-2</v>
          </cell>
          <cell r="P215">
            <v>4.4380526035979972E-2</v>
          </cell>
          <cell r="Q215">
            <v>-1.3351895748226328</v>
          </cell>
          <cell r="R215">
            <v>-0.71099445971190001</v>
          </cell>
          <cell r="S215">
            <v>-0.1272495068868249</v>
          </cell>
          <cell r="T215">
            <v>0.18538226374403122</v>
          </cell>
          <cell r="U215">
            <v>-1.1677503970681622</v>
          </cell>
          <cell r="V215">
            <v>-0.71361987663043136</v>
          </cell>
          <cell r="W215">
            <v>-1.2442746457697167</v>
          </cell>
          <cell r="X215">
            <v>0.31695297008247314</v>
          </cell>
          <cell r="Y215">
            <v>-1.1145124169604852</v>
          </cell>
          <cell r="Z215">
            <v>-0.48210675690552973</v>
          </cell>
          <cell r="AD215" t="e">
            <v>#DIV/0!</v>
          </cell>
          <cell r="AH215" t="e">
            <v>#DIV/0!</v>
          </cell>
          <cell r="AL215" t="e">
            <v>#DIV/0!</v>
          </cell>
          <cell r="AP215" t="e">
            <v>#DIV/0!</v>
          </cell>
          <cell r="AT215" t="e">
            <v>#DIV/0!</v>
          </cell>
          <cell r="AX215" t="e">
            <v>#DIV/0!</v>
          </cell>
          <cell r="BA215">
            <v>-4.8444203399523822E-2</v>
          </cell>
          <cell r="BB215">
            <v>-1.135899309291319</v>
          </cell>
          <cell r="BC215">
            <v>-0.78454644334733614</v>
          </cell>
          <cell r="BF215">
            <v>-0.26153755184037797</v>
          </cell>
          <cell r="BG215">
            <v>-1.0695670272873712</v>
          </cell>
          <cell r="BH215">
            <v>-0.92096558601448253</v>
          </cell>
          <cell r="BJ215">
            <v>0.18057690326546094</v>
          </cell>
          <cell r="BK215">
            <v>-1.2056038676886578</v>
          </cell>
          <cell r="BL215">
            <v>-0.63767906466501501</v>
          </cell>
          <cell r="BN215" t="e">
            <v>#DIV/0!</v>
          </cell>
          <cell r="BO215" t="e">
            <v>#DIV/0!</v>
          </cell>
          <cell r="BP215" t="e">
            <v>#DIV/0!</v>
          </cell>
          <cell r="BR215" t="e">
            <v>#DIV/0!</v>
          </cell>
          <cell r="BS215" t="e">
            <v>#DIV/0!</v>
          </cell>
          <cell r="BT215" t="e">
            <v>#DIV/0!</v>
          </cell>
        </row>
        <row r="217">
          <cell r="C217">
            <v>428172.94465999998</v>
          </cell>
          <cell r="D217">
            <v>380798.72500999999</v>
          </cell>
          <cell r="E217">
            <v>272920.43345111504</v>
          </cell>
          <cell r="F217">
            <v>167485.86566704939</v>
          </cell>
          <cell r="G217">
            <v>399005.22842</v>
          </cell>
          <cell r="H217">
            <v>329275.74792999995</v>
          </cell>
          <cell r="I217">
            <v>229873.89271698799</v>
          </cell>
          <cell r="J217">
            <v>141943.09616204369</v>
          </cell>
          <cell r="K217">
            <v>417976.55962000001</v>
          </cell>
          <cell r="L217">
            <v>370109.81823999999</v>
          </cell>
          <cell r="M217">
            <v>241270.11382170999</v>
          </cell>
          <cell r="N217">
            <v>152004.029698509</v>
          </cell>
          <cell r="O217">
            <v>367567.64459000004</v>
          </cell>
          <cell r="P217">
            <v>348145.41155000002</v>
          </cell>
          <cell r="Q217">
            <v>215635.50597258899</v>
          </cell>
          <cell r="R217">
            <v>144310.52656074899</v>
          </cell>
          <cell r="S217">
            <v>342332.49484000006</v>
          </cell>
          <cell r="T217">
            <v>347977.71658000007</v>
          </cell>
          <cell r="U217">
            <v>232667.89257589</v>
          </cell>
          <cell r="V217">
            <v>152675.94295219201</v>
          </cell>
          <cell r="W217">
            <v>317696.15294999996</v>
          </cell>
          <cell r="X217">
            <v>330977.22516000003</v>
          </cell>
          <cell r="Y217">
            <v>226668.801590224</v>
          </cell>
          <cell r="Z217">
            <v>171017.20148807601</v>
          </cell>
          <cell r="AD217">
            <v>0</v>
          </cell>
          <cell r="AH217">
            <v>0</v>
          </cell>
          <cell r="AL217">
            <v>0</v>
          </cell>
          <cell r="AP217">
            <v>0</v>
          </cell>
          <cell r="AT217">
            <v>0</v>
          </cell>
          <cell r="AX217">
            <v>0</v>
          </cell>
          <cell r="AZ217">
            <v>2272751.0250800001</v>
          </cell>
          <cell r="BA217">
            <v>2107284.6444700002</v>
          </cell>
          <cell r="BB217">
            <v>1419036.6401285161</v>
          </cell>
          <cell r="BC217">
            <v>929436.66252861905</v>
          </cell>
          <cell r="BF217">
            <v>1080184.2911799999</v>
          </cell>
          <cell r="BG217">
            <v>744064.43998981302</v>
          </cell>
          <cell r="BH217">
            <v>461432.99152760208</v>
          </cell>
          <cell r="BJ217">
            <v>1027100.3532900001</v>
          </cell>
          <cell r="BK217">
            <v>674972.20013870299</v>
          </cell>
          <cell r="BL217">
            <v>468003.67100101698</v>
          </cell>
          <cell r="BN217">
            <v>0</v>
          </cell>
          <cell r="BO217">
            <v>0</v>
          </cell>
          <cell r="BP217">
            <v>0</v>
          </cell>
          <cell r="BR217">
            <v>0</v>
          </cell>
          <cell r="BS217">
            <v>0</v>
          </cell>
          <cell r="BT217">
            <v>0</v>
          </cell>
        </row>
        <row r="218">
          <cell r="C218">
            <v>51116.632553051517</v>
          </cell>
          <cell r="D218">
            <v>-21810.666901002809</v>
          </cell>
          <cell r="E218">
            <v>-107690.22865192649</v>
          </cell>
          <cell r="F218">
            <v>-104338.7182971779</v>
          </cell>
          <cell r="G218">
            <v>52761.322936827542</v>
          </cell>
          <cell r="H218">
            <v>-40595.036515616637</v>
          </cell>
          <cell r="I218">
            <v>-97434.640090314992</v>
          </cell>
          <cell r="J218">
            <v>-93935.509977568028</v>
          </cell>
          <cell r="K218">
            <v>46604.52333353096</v>
          </cell>
          <cell r="L218">
            <v>-18305.803728911014</v>
          </cell>
          <cell r="M218">
            <v>-122961.06394148336</v>
          </cell>
          <cell r="N218">
            <v>-84315.494570456503</v>
          </cell>
          <cell r="O218">
            <v>8207.3846232872875</v>
          </cell>
          <cell r="P218">
            <v>4312.4836786798742</v>
          </cell>
          <cell r="Q218">
            <v>-128096.49286835817</v>
          </cell>
          <cell r="R218">
            <v>-66771.584019322603</v>
          </cell>
          <cell r="S218">
            <v>-13158.544613406601</v>
          </cell>
          <cell r="T218">
            <v>18452.711049445388</v>
          </cell>
          <cell r="U218">
            <v>-116701.09906429664</v>
          </cell>
          <cell r="V218">
            <v>-67482.407257642742</v>
          </cell>
          <cell r="W218">
            <v>-125603.7413491132</v>
          </cell>
          <cell r="X218">
            <v>30282.707647898766</v>
          </cell>
          <cell r="Y218">
            <v>-107516.10034567541</v>
          </cell>
          <cell r="Z218">
            <v>-44148.135962008884</v>
          </cell>
          <cell r="AD218" t="e">
            <v>#DIV/0!</v>
          </cell>
          <cell r="AH218" t="e">
            <v>#DIV/0!</v>
          </cell>
          <cell r="AL218" t="e">
            <v>#DIV/0!</v>
          </cell>
          <cell r="AP218" t="e">
            <v>#DIV/0!</v>
          </cell>
          <cell r="AT218" t="e">
            <v>#DIV/0!</v>
          </cell>
          <cell r="AX218" t="e">
            <v>#DIV/0!</v>
          </cell>
          <cell r="BA218">
            <v>-29133.213387630516</v>
          </cell>
          <cell r="BB218">
            <v>-680635.71509408788</v>
          </cell>
          <cell r="BC218">
            <v>-460445.01762194984</v>
          </cell>
          <cell r="BF218">
            <v>-80847.561354359277</v>
          </cell>
          <cell r="BG218">
            <v>-328206.91125038295</v>
          </cell>
          <cell r="BH218">
            <v>-282592.24047350138</v>
          </cell>
          <cell r="BJ218">
            <v>52774.062110504092</v>
          </cell>
          <cell r="BK218">
            <v>-352451.86222400033</v>
          </cell>
          <cell r="BL218">
            <v>-178581.9111227309</v>
          </cell>
          <cell r="BN218" t="e">
            <v>#DIV/0!</v>
          </cell>
          <cell r="BO218" t="e">
            <v>#DIV/0!</v>
          </cell>
          <cell r="BP218" t="e">
            <v>#DIV/0!</v>
          </cell>
          <cell r="BR218" t="e">
            <v>#DIV/0!</v>
          </cell>
          <cell r="BS218" t="e">
            <v>#DIV/0!</v>
          </cell>
          <cell r="BT218" t="e">
            <v>#DIV/0!</v>
          </cell>
        </row>
        <row r="219">
          <cell r="C219">
            <v>210158.56901694846</v>
          </cell>
          <cell r="D219">
            <v>-25563.552748997194</v>
          </cell>
          <cell r="E219">
            <v>-188.06290695845993</v>
          </cell>
          <cell r="F219">
            <v>-1095.849486887751</v>
          </cell>
          <cell r="G219">
            <v>185059.33966317249</v>
          </cell>
          <cell r="H219">
            <v>-29134.443974383419</v>
          </cell>
          <cell r="I219">
            <v>-1967.215122696972</v>
          </cell>
          <cell r="J219">
            <v>6004.7134226237295</v>
          </cell>
          <cell r="K219">
            <v>205684.07842646903</v>
          </cell>
          <cell r="L219">
            <v>-29560.937651089051</v>
          </cell>
          <cell r="M219">
            <v>-5878.6404768066295</v>
          </cell>
          <cell r="N219">
            <v>-4950.5895527444964</v>
          </cell>
          <cell r="O219">
            <v>197586.68427671277</v>
          </cell>
          <cell r="P219">
            <v>-23734.716718679883</v>
          </cell>
          <cell r="Q219">
            <v>-4413.4127090528582</v>
          </cell>
          <cell r="R219">
            <v>-4553.3953925174237</v>
          </cell>
          <cell r="S219">
            <v>193668.29582340666</v>
          </cell>
          <cell r="T219">
            <v>-12807.489309445358</v>
          </cell>
          <cell r="U219">
            <v>1391.2750601865678</v>
          </cell>
          <cell r="V219">
            <v>-12509.542366055235</v>
          </cell>
          <cell r="W219">
            <v>238880.70614864709</v>
          </cell>
          <cell r="X219">
            <v>-17001.635437898698</v>
          </cell>
          <cell r="Y219">
            <v>3207.6767758993883</v>
          </cell>
          <cell r="Z219">
            <v>-11503.464140139127</v>
          </cell>
          <cell r="AD219">
            <v>0</v>
          </cell>
          <cell r="AH219">
            <v>0</v>
          </cell>
          <cell r="AL219">
            <v>0</v>
          </cell>
          <cell r="AP219">
            <v>0</v>
          </cell>
          <cell r="AT219">
            <v>0</v>
          </cell>
          <cell r="AX219">
            <v>0</v>
          </cell>
          <cell r="BA219">
            <v>-136333.16722236949</v>
          </cell>
          <cell r="BB219">
            <v>-7612.2892473960464</v>
          </cell>
          <cell r="BC219">
            <v>-29154.959977947288</v>
          </cell>
          <cell r="BF219">
            <v>-84122.880165640905</v>
          </cell>
          <cell r="BG219">
            <v>-7912.9399398038931</v>
          </cell>
          <cell r="BH219">
            <v>-39.20798870956331</v>
          </cell>
          <cell r="BJ219">
            <v>-53270.001200503924</v>
          </cell>
          <cell r="BK219">
            <v>323.70907270316195</v>
          </cell>
          <cell r="BL219">
            <v>-28386.618014955107</v>
          </cell>
          <cell r="BN219" t="e">
            <v>#DIV/0!</v>
          </cell>
          <cell r="BO219" t="e">
            <v>#DIV/0!</v>
          </cell>
          <cell r="BP219" t="e">
            <v>#DIV/0!</v>
          </cell>
          <cell r="BR219" t="e">
            <v>#DIV/0!</v>
          </cell>
          <cell r="BS219" t="e">
            <v>#DIV/0!</v>
          </cell>
          <cell r="BT219" t="e">
            <v>#DIV/0!</v>
          </cell>
        </row>
        <row r="220">
          <cell r="C220">
            <v>261275.20156999998</v>
          </cell>
          <cell r="D220">
            <v>-47374.219649999985</v>
          </cell>
          <cell r="E220">
            <v>-107878.29155888496</v>
          </cell>
          <cell r="F220">
            <v>-105434.56778406564</v>
          </cell>
          <cell r="G220">
            <v>237820.66260000001</v>
          </cell>
          <cell r="H220">
            <v>-69729.480490000045</v>
          </cell>
          <cell r="I220">
            <v>-99401.855213011964</v>
          </cell>
          <cell r="J220">
            <v>-87930.796554944303</v>
          </cell>
          <cell r="K220">
            <v>252288.60175999999</v>
          </cell>
          <cell r="L220">
            <v>-47866.741380000021</v>
          </cell>
          <cell r="M220">
            <v>-128839.70441829</v>
          </cell>
          <cell r="N220">
            <v>-89266.084123200999</v>
          </cell>
          <cell r="O220">
            <v>205794.06890000004</v>
          </cell>
          <cell r="P220">
            <v>-19422.233040000021</v>
          </cell>
          <cell r="Q220">
            <v>-132509.90557741103</v>
          </cell>
          <cell r="R220">
            <v>-71324.979411840002</v>
          </cell>
          <cell r="S220">
            <v>180509.75121000007</v>
          </cell>
          <cell r="T220">
            <v>5645.2217400000081</v>
          </cell>
          <cell r="U220">
            <v>-115309.82400411007</v>
          </cell>
          <cell r="V220">
            <v>-79991.94962369799</v>
          </cell>
          <cell r="W220">
            <v>113276.96479953389</v>
          </cell>
          <cell r="X220">
            <v>13281.072210000071</v>
          </cell>
          <cell r="Y220">
            <v>-104308.42356977603</v>
          </cell>
          <cell r="Z220">
            <v>-55651.60010214799</v>
          </cell>
          <cell r="AD220">
            <v>0</v>
          </cell>
          <cell r="AH220">
            <v>0</v>
          </cell>
          <cell r="AL220">
            <v>0</v>
          </cell>
          <cell r="AP220">
            <v>0</v>
          </cell>
          <cell r="AT220">
            <v>0</v>
          </cell>
          <cell r="AX220">
            <v>0</v>
          </cell>
          <cell r="BA220">
            <v>-165466.38060999988</v>
          </cell>
          <cell r="BB220">
            <v>-688248.00434148405</v>
          </cell>
          <cell r="BC220">
            <v>-489599.97759989707</v>
          </cell>
          <cell r="BF220">
            <v>1080184.2911799999</v>
          </cell>
          <cell r="BG220">
            <v>-336119.85119018692</v>
          </cell>
          <cell r="BH220">
            <v>-282631.44846221094</v>
          </cell>
          <cell r="BJ220">
            <v>1027100.3532900001</v>
          </cell>
          <cell r="BK220">
            <v>-352128.15315129713</v>
          </cell>
          <cell r="BL220">
            <v>-206968.52913768601</v>
          </cell>
          <cell r="BN220">
            <v>0</v>
          </cell>
          <cell r="BO220">
            <v>0</v>
          </cell>
          <cell r="BP220">
            <v>0</v>
          </cell>
          <cell r="BR220">
            <v>0</v>
          </cell>
          <cell r="BS220">
            <v>0</v>
          </cell>
          <cell r="BT220">
            <v>0</v>
          </cell>
        </row>
        <row r="222">
          <cell r="AZ222">
            <v>63.846774089091966</v>
          </cell>
          <cell r="BA222">
            <v>63.28735394280217</v>
          </cell>
          <cell r="BB222">
            <v>51.114828408471723</v>
          </cell>
          <cell r="BC222">
            <v>43.116003275770538</v>
          </cell>
          <cell r="BE222">
            <v>65.26151496856491</v>
          </cell>
          <cell r="BG222">
            <v>51.475633360811003</v>
          </cell>
          <cell r="BH222">
            <v>42.228506991336936</v>
          </cell>
          <cell r="BI222">
            <v>62.395480287279334</v>
          </cell>
          <cell r="BK222">
            <v>50.736529062833014</v>
          </cell>
          <cell r="BL222">
            <v>44.068799200653061</v>
          </cell>
          <cell r="BM222" t="e">
            <v>#DIV/0!</v>
          </cell>
          <cell r="BO222" t="e">
            <v>#DIV/0!</v>
          </cell>
          <cell r="BP222" t="e">
            <v>#DIV/0!</v>
          </cell>
          <cell r="BQ222" t="e">
            <v>#DIV/0!</v>
          </cell>
          <cell r="BR222" t="e">
            <v>#DIV/0!</v>
          </cell>
          <cell r="BS222" t="e">
            <v>#DIV/0!</v>
          </cell>
          <cell r="BT222" t="e">
            <v>#DIV/0!</v>
          </cell>
        </row>
        <row r="223">
          <cell r="AZ223">
            <v>63.846774089091966</v>
          </cell>
          <cell r="BA223">
            <v>63.587964286577368</v>
          </cell>
          <cell r="BB223">
            <v>58.164650473163462</v>
          </cell>
          <cell r="BC223">
            <v>47.893099225012584</v>
          </cell>
          <cell r="BG223">
            <v>58.117364348147007</v>
          </cell>
          <cell r="BH223">
            <v>47.891334271979439</v>
          </cell>
          <cell r="BK223">
            <v>58.214718610176654</v>
          </cell>
          <cell r="BL223">
            <v>47.91068009479298</v>
          </cell>
          <cell r="BO223" t="e">
            <v>#DIV/0!</v>
          </cell>
          <cell r="BP223" t="e">
            <v>#DIV/0!</v>
          </cell>
          <cell r="BR223" t="e">
            <v>#DIV/0!</v>
          </cell>
          <cell r="BS223" t="e">
            <v>#DIV/0!</v>
          </cell>
          <cell r="BT223" t="e">
            <v>#DIV/0!</v>
          </cell>
        </row>
        <row r="225">
          <cell r="AZ225">
            <v>63.514929329937765</v>
          </cell>
          <cell r="BA225">
            <v>62.552813624228186</v>
          </cell>
          <cell r="BB225">
            <v>51.845010794603766</v>
          </cell>
          <cell r="BC225">
            <v>43.584989446563995</v>
          </cell>
          <cell r="BE225">
            <v>65.931444846238591</v>
          </cell>
          <cell r="BG225">
            <v>54.513840288204442</v>
          </cell>
          <cell r="BH225">
            <v>44.771959538308415</v>
          </cell>
          <cell r="BI225">
            <v>61.035943179469001</v>
          </cell>
          <cell r="BK225">
            <v>49.04677744302532</v>
          </cell>
          <cell r="BL225">
            <v>42.31068521993469</v>
          </cell>
          <cell r="BM225" t="e">
            <v>#DIV/0!</v>
          </cell>
          <cell r="BO225" t="e">
            <v>#DIV/0!</v>
          </cell>
          <cell r="BP225" t="e">
            <v>#DIV/0!</v>
          </cell>
          <cell r="BQ225" t="e">
            <v>#DIV/0!</v>
          </cell>
          <cell r="BR225" t="e">
            <v>#DIV/0!</v>
          </cell>
          <cell r="BS225" t="e">
            <v>#DIV/0!</v>
          </cell>
          <cell r="BT225" t="e">
            <v>#DIV/0!</v>
          </cell>
        </row>
        <row r="227">
          <cell r="AZ227">
            <v>81.90120156933952</v>
          </cell>
          <cell r="BA227">
            <v>81.65245460186641</v>
          </cell>
          <cell r="BB227">
            <v>66.267602180185435</v>
          </cell>
          <cell r="BC227">
            <v>55.292347553590226</v>
          </cell>
          <cell r="BE227">
            <v>83.462351421025161</v>
          </cell>
          <cell r="BG227">
            <v>69.681316540855704</v>
          </cell>
          <cell r="BH227">
            <v>56.591502709883635</v>
          </cell>
          <cell r="BI227">
            <v>80.192156723534396</v>
          </cell>
          <cell r="BK227">
            <v>62.630745549836</v>
          </cell>
          <cell r="BL227">
            <v>53.873291990458767</v>
          </cell>
          <cell r="BM227" t="e">
            <v>#DIV/0!</v>
          </cell>
          <cell r="BO227" t="e">
            <v>#DIV/0!</v>
          </cell>
          <cell r="BP227" t="e">
            <v>#DIV/0!</v>
          </cell>
          <cell r="BQ227" t="e">
            <v>#DIV/0!</v>
          </cell>
          <cell r="BR227" t="e">
            <v>#DIV/0!</v>
          </cell>
          <cell r="BS227" t="e">
            <v>#DIV/0!</v>
          </cell>
          <cell r="BT227" t="e">
            <v>#DIV/0!</v>
          </cell>
        </row>
        <row r="228">
          <cell r="AZ228">
            <v>24.505800149342981</v>
          </cell>
          <cell r="BA228">
            <v>23.55153094937517</v>
          </cell>
          <cell r="BB228">
            <v>19.523968027616618</v>
          </cell>
          <cell r="BC228">
            <v>16.046246305213309</v>
          </cell>
          <cell r="BE228">
            <v>23.524365129840991</v>
          </cell>
          <cell r="BG228">
            <v>19.820722885039416</v>
          </cell>
          <cell r="BH228">
            <v>16.166446811427985</v>
          </cell>
          <cell r="BI228">
            <v>25.513028275328882</v>
          </cell>
          <cell r="BK228">
            <v>19.2225065625274</v>
          </cell>
          <cell r="BL228">
            <v>15.920609425406901</v>
          </cell>
          <cell r="BM228" t="e">
            <v>#DIV/0!</v>
          </cell>
          <cell r="BO228" t="e">
            <v>#DIV/0!</v>
          </cell>
          <cell r="BP228" t="e">
            <v>#DIV/0!</v>
          </cell>
          <cell r="BQ228" t="e">
            <v>#DIV/0!</v>
          </cell>
          <cell r="BR228" t="e">
            <v>#DIV/0!</v>
          </cell>
          <cell r="BS228" t="e">
            <v>#DIV/0!</v>
          </cell>
          <cell r="BT228" t="e">
            <v>#DIV/0!</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D211"/>
  <sheetViews>
    <sheetView tabSelected="1" zoomScaleNormal="100" workbookViewId="0">
      <pane xSplit="2" topLeftCell="AX1" activePane="topRight" state="frozen"/>
      <selection pane="topRight" activeCell="B1" sqref="B1"/>
    </sheetView>
  </sheetViews>
  <sheetFormatPr baseColWidth="10" defaultColWidth="11.5703125" defaultRowHeight="12.75"/>
  <cols>
    <col min="1" max="1" width="1.42578125" style="2" customWidth="1"/>
    <col min="2" max="2" width="70.42578125" style="2" customWidth="1"/>
    <col min="3" max="3" width="10.28515625" style="3" bestFit="1" customWidth="1"/>
    <col min="4" max="7" width="9.42578125" style="2" hidden="1" customWidth="1"/>
    <col min="8" max="8" width="10.42578125" style="2" hidden="1" customWidth="1"/>
    <col min="9" max="9" width="9.42578125" style="2" hidden="1" customWidth="1"/>
    <col min="10" max="11" width="11.42578125" style="2" hidden="1" customWidth="1"/>
    <col min="12" max="12" width="9.42578125" style="2" hidden="1" customWidth="1"/>
    <col min="13" max="25" width="11.42578125" style="2" customWidth="1"/>
    <col min="26" max="43" width="11.42578125" style="2" bestFit="1" customWidth="1"/>
    <col min="44" max="44" width="11.5703125" style="2"/>
    <col min="45" max="48" width="11.42578125" style="2" bestFit="1" customWidth="1"/>
    <col min="49" max="56" width="11.42578125" style="2" customWidth="1"/>
    <col min="57" max="16384" width="11.5703125" style="2"/>
  </cols>
  <sheetData>
    <row r="2" spans="1:56">
      <c r="A2" s="1"/>
    </row>
    <row r="3" spans="1:56">
      <c r="A3" s="4"/>
      <c r="B3" s="5"/>
      <c r="C3" s="6"/>
      <c r="D3" s="5"/>
      <c r="E3" s="5"/>
      <c r="F3" s="5"/>
      <c r="G3" s="5"/>
      <c r="H3" s="5"/>
      <c r="I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S3" s="5"/>
      <c r="AT3" s="5"/>
      <c r="AU3" s="5"/>
      <c r="AV3" s="5"/>
      <c r="AW3" s="5"/>
      <c r="AX3" s="5"/>
      <c r="AY3" s="5"/>
      <c r="AZ3" s="5"/>
      <c r="BA3" s="5"/>
      <c r="BB3" s="5"/>
      <c r="BC3" s="5"/>
      <c r="BD3" s="5"/>
    </row>
    <row r="4" spans="1:56">
      <c r="A4" s="4"/>
      <c r="B4" s="5"/>
      <c r="C4" s="6"/>
      <c r="D4" s="5"/>
      <c r="E4" s="5"/>
      <c r="F4" s="5"/>
      <c r="G4" s="5"/>
      <c r="H4" s="5"/>
      <c r="I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S4" s="5"/>
      <c r="AT4" s="5"/>
      <c r="AU4" s="5"/>
      <c r="AV4" s="5"/>
      <c r="AW4" s="5"/>
      <c r="AX4" s="5"/>
      <c r="AY4" s="5"/>
      <c r="AZ4" s="5"/>
      <c r="BA4" s="5"/>
      <c r="BB4" s="5"/>
      <c r="BC4" s="5"/>
      <c r="BD4" s="5"/>
    </row>
    <row r="5" spans="1:56">
      <c r="A5" s="4"/>
      <c r="C5" s="6"/>
      <c r="D5" s="5"/>
      <c r="E5" s="5"/>
      <c r="F5" s="5"/>
      <c r="G5" s="5"/>
      <c r="H5" s="5"/>
      <c r="I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S5" s="63" t="s">
        <v>181</v>
      </c>
      <c r="AT5" s="5"/>
      <c r="AU5" s="5"/>
      <c r="AV5" s="5"/>
      <c r="AW5" s="5"/>
      <c r="AX5" s="5"/>
      <c r="AY5" s="5"/>
      <c r="AZ5" s="5"/>
      <c r="BA5" s="5"/>
      <c r="BB5" s="5"/>
      <c r="BC5" s="5"/>
      <c r="BD5" s="5"/>
    </row>
    <row r="6" spans="1:56">
      <c r="A6" s="7" t="s">
        <v>0</v>
      </c>
      <c r="C6" s="6"/>
      <c r="D6" s="5"/>
      <c r="E6" s="5"/>
      <c r="F6" s="5"/>
      <c r="G6" s="5"/>
      <c r="H6" s="5"/>
      <c r="I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S6" s="5"/>
      <c r="AT6" s="5"/>
      <c r="AU6" s="5"/>
      <c r="AV6" s="5"/>
      <c r="AW6" s="5"/>
      <c r="AX6" s="5"/>
      <c r="AY6" s="5"/>
      <c r="AZ6" s="5"/>
      <c r="BA6" s="5"/>
      <c r="BB6" s="5"/>
      <c r="BC6" s="5"/>
      <c r="BD6" s="5"/>
    </row>
    <row r="7" spans="1:56" ht="14.45" customHeight="1">
      <c r="A7" s="86" t="s">
        <v>1</v>
      </c>
      <c r="B7" s="87"/>
      <c r="C7" s="8" t="s">
        <v>2</v>
      </c>
      <c r="D7" s="9" t="s">
        <v>3</v>
      </c>
      <c r="E7" s="9" t="s">
        <v>4</v>
      </c>
      <c r="F7" s="9" t="s">
        <v>5</v>
      </c>
      <c r="G7" s="9" t="s">
        <v>6</v>
      </c>
      <c r="H7" s="10" t="s">
        <v>7</v>
      </c>
      <c r="I7" s="9" t="s">
        <v>8</v>
      </c>
      <c r="J7" s="9" t="s">
        <v>9</v>
      </c>
      <c r="K7" s="9" t="s">
        <v>10</v>
      </c>
      <c r="L7" s="9" t="s">
        <v>11</v>
      </c>
      <c r="M7" s="11" t="s">
        <v>12</v>
      </c>
      <c r="N7" s="9" t="s">
        <v>13</v>
      </c>
      <c r="O7" s="9" t="s">
        <v>14</v>
      </c>
      <c r="P7" s="9" t="s">
        <v>15</v>
      </c>
      <c r="Q7" s="9" t="s">
        <v>16</v>
      </c>
      <c r="R7" s="12">
        <v>2013</v>
      </c>
      <c r="S7" s="9" t="s">
        <v>17</v>
      </c>
      <c r="T7" s="9" t="s">
        <v>18</v>
      </c>
      <c r="U7" s="9" t="s">
        <v>19</v>
      </c>
      <c r="V7" s="9" t="s">
        <v>20</v>
      </c>
      <c r="W7" s="12">
        <v>2014</v>
      </c>
      <c r="X7" s="9" t="s">
        <v>21</v>
      </c>
      <c r="Y7" s="9" t="s">
        <v>22</v>
      </c>
      <c r="Z7" s="9" t="s">
        <v>23</v>
      </c>
      <c r="AA7" s="9" t="s">
        <v>24</v>
      </c>
      <c r="AB7" s="12">
        <v>2015</v>
      </c>
      <c r="AC7" s="9" t="s">
        <v>158</v>
      </c>
      <c r="AD7" s="9" t="s">
        <v>163</v>
      </c>
      <c r="AE7" s="9" t="s">
        <v>164</v>
      </c>
      <c r="AF7" s="9" t="s">
        <v>166</v>
      </c>
      <c r="AG7" s="12">
        <v>2016</v>
      </c>
      <c r="AH7" s="9" t="s">
        <v>167</v>
      </c>
      <c r="AI7" s="9" t="s">
        <v>169</v>
      </c>
      <c r="AJ7" s="9" t="s">
        <v>171</v>
      </c>
      <c r="AK7" s="9" t="s">
        <v>172</v>
      </c>
      <c r="AL7" s="12">
        <v>2017</v>
      </c>
      <c r="AM7" s="9" t="s">
        <v>175</v>
      </c>
      <c r="AN7" s="9" t="s">
        <v>176</v>
      </c>
      <c r="AO7" s="9" t="s">
        <v>177</v>
      </c>
      <c r="AP7" s="9" t="s">
        <v>178</v>
      </c>
      <c r="AQ7" s="12">
        <v>2018</v>
      </c>
      <c r="AS7" s="9" t="s">
        <v>175</v>
      </c>
      <c r="AT7" s="9" t="s">
        <v>176</v>
      </c>
      <c r="AU7" s="9" t="s">
        <v>177</v>
      </c>
      <c r="AV7" s="9" t="s">
        <v>178</v>
      </c>
      <c r="AW7" s="12">
        <v>2018</v>
      </c>
      <c r="AX7" s="9" t="s">
        <v>180</v>
      </c>
      <c r="AY7" s="9" t="s">
        <v>182</v>
      </c>
      <c r="AZ7" s="9" t="s">
        <v>185</v>
      </c>
      <c r="BA7" s="9" t="s">
        <v>186</v>
      </c>
      <c r="BB7" s="12">
        <v>2019</v>
      </c>
      <c r="BC7" s="9" t="s">
        <v>187</v>
      </c>
      <c r="BD7" s="9" t="s">
        <v>188</v>
      </c>
    </row>
    <row r="8" spans="1:56">
      <c r="B8" s="13" t="s">
        <v>25</v>
      </c>
      <c r="C8" s="14"/>
      <c r="D8" s="15"/>
      <c r="E8" s="15"/>
      <c r="F8" s="15"/>
      <c r="G8" s="15"/>
      <c r="H8" s="16"/>
      <c r="I8" s="15"/>
      <c r="J8" s="15"/>
      <c r="K8" s="15"/>
      <c r="L8" s="15"/>
      <c r="M8" s="15"/>
      <c r="N8" s="15"/>
      <c r="O8" s="15"/>
      <c r="P8" s="15"/>
      <c r="Q8" s="15"/>
      <c r="R8" s="17"/>
      <c r="S8" s="15"/>
      <c r="T8" s="15"/>
      <c r="U8" s="15"/>
      <c r="V8" s="15"/>
      <c r="W8" s="17"/>
      <c r="X8" s="15"/>
      <c r="Y8" s="15"/>
      <c r="Z8" s="15"/>
      <c r="AA8" s="15"/>
      <c r="AB8" s="17"/>
      <c r="AC8" s="15"/>
      <c r="AD8" s="15"/>
      <c r="AE8" s="15"/>
      <c r="AF8" s="15"/>
      <c r="AG8" s="17"/>
      <c r="AH8" s="15"/>
      <c r="AI8" s="15"/>
      <c r="AJ8" s="15"/>
      <c r="AK8" s="15"/>
      <c r="AL8" s="17"/>
      <c r="AM8" s="17"/>
      <c r="AN8" s="17"/>
      <c r="AO8" s="17"/>
      <c r="AP8" s="17"/>
      <c r="AQ8" s="17"/>
      <c r="AS8" s="17"/>
      <c r="AT8" s="17"/>
      <c r="AU8" s="17"/>
      <c r="AV8" s="17"/>
      <c r="AW8" s="17"/>
      <c r="AX8" s="17"/>
      <c r="AY8" s="17"/>
      <c r="AZ8" s="17"/>
      <c r="BA8" s="17"/>
      <c r="BB8" s="17"/>
      <c r="BC8" s="17"/>
      <c r="BD8" s="17"/>
    </row>
    <row r="9" spans="1:56">
      <c r="B9" s="18" t="s">
        <v>26</v>
      </c>
      <c r="C9" s="6" t="s">
        <v>27</v>
      </c>
      <c r="D9" s="19">
        <v>2604195</v>
      </c>
      <c r="E9" s="19">
        <v>2584848</v>
      </c>
      <c r="F9" s="19">
        <v>2887061</v>
      </c>
      <c r="G9" s="19">
        <v>2884564</v>
      </c>
      <c r="H9" s="19">
        <v>10960668</v>
      </c>
      <c r="I9" s="19">
        <v>2792278</v>
      </c>
      <c r="J9" s="19">
        <v>2554638</v>
      </c>
      <c r="K9" s="19">
        <v>2811233</v>
      </c>
      <c r="L9" s="19">
        <v>2858827</v>
      </c>
      <c r="M9" s="19">
        <v>11016976</v>
      </c>
      <c r="N9" s="19">
        <v>2871378</v>
      </c>
      <c r="O9" s="19">
        <v>2520129</v>
      </c>
      <c r="P9" s="19">
        <v>2833605</v>
      </c>
      <c r="Q9" s="19">
        <v>2836446</v>
      </c>
      <c r="R9" s="19">
        <v>11061557</v>
      </c>
      <c r="S9" s="19">
        <v>2688611</v>
      </c>
      <c r="T9" s="19">
        <v>2527960</v>
      </c>
      <c r="U9" s="19">
        <v>2637086</v>
      </c>
      <c r="V9" s="19">
        <v>2526465</v>
      </c>
      <c r="W9" s="19">
        <v>10380122</v>
      </c>
      <c r="X9" s="19">
        <v>2343527</v>
      </c>
      <c r="Y9" s="19">
        <v>1977161</v>
      </c>
      <c r="Z9" s="19">
        <v>2113683</v>
      </c>
      <c r="AA9" s="19">
        <v>1976243</v>
      </c>
      <c r="AB9" s="19">
        <v>8410614</v>
      </c>
      <c r="AC9" s="19">
        <v>1958289.814400204</v>
      </c>
      <c r="AD9" s="19">
        <v>1706714</v>
      </c>
      <c r="AE9" s="19">
        <v>2100307</v>
      </c>
      <c r="AF9" s="19">
        <v>2112404</v>
      </c>
      <c r="AG9" s="19">
        <f>SUM(AC9:AF9)</f>
        <v>7877714.8144002035</v>
      </c>
      <c r="AH9" s="19">
        <v>2106161</v>
      </c>
      <c r="AI9" s="19">
        <v>1888311</v>
      </c>
      <c r="AJ9" s="19">
        <v>2225427</v>
      </c>
      <c r="AK9" s="19">
        <v>2274578</v>
      </c>
      <c r="AL9" s="19">
        <f>SUM(AH9:AK9)</f>
        <v>8494477</v>
      </c>
      <c r="AM9" s="19">
        <v>2318015</v>
      </c>
      <c r="AN9" s="19">
        <v>1956555</v>
      </c>
      <c r="AO9" s="19">
        <v>2107168</v>
      </c>
      <c r="AP9" s="19">
        <v>2327250</v>
      </c>
      <c r="AQ9" s="19">
        <f>SUM(AM9:AP9)</f>
        <v>8708988</v>
      </c>
      <c r="AS9" s="19">
        <v>2318015</v>
      </c>
      <c r="AT9" s="19">
        <v>1956555</v>
      </c>
      <c r="AU9" s="19">
        <v>2107168</v>
      </c>
      <c r="AV9" s="19">
        <v>2327250</v>
      </c>
      <c r="AW9" s="19">
        <f>SUM(AS9:AV9)</f>
        <v>8708988</v>
      </c>
      <c r="AX9" s="19">
        <v>2167982</v>
      </c>
      <c r="AY9" s="19">
        <v>2019675</v>
      </c>
      <c r="AZ9" s="19">
        <v>2340297</v>
      </c>
      <c r="BA9" s="19">
        <v>2477675</v>
      </c>
      <c r="BB9" s="19">
        <f>SUM(AX9:BA9)</f>
        <v>9005629</v>
      </c>
      <c r="BC9" s="19">
        <v>2013702</v>
      </c>
      <c r="BD9" s="19">
        <v>122947</v>
      </c>
    </row>
    <row r="10" spans="1:56">
      <c r="B10" s="18" t="s">
        <v>28</v>
      </c>
      <c r="C10" s="6" t="s">
        <v>27</v>
      </c>
      <c r="D10" s="19">
        <v>451417.77221987874</v>
      </c>
      <c r="E10" s="19">
        <v>537986.9782501678</v>
      </c>
      <c r="F10" s="19">
        <v>523091</v>
      </c>
      <c r="G10" s="19">
        <v>555121.05540287704</v>
      </c>
      <c r="H10" s="19">
        <v>2067616.8058729235</v>
      </c>
      <c r="I10" s="19">
        <v>475606</v>
      </c>
      <c r="J10" s="19">
        <v>478244</v>
      </c>
      <c r="K10" s="19">
        <v>448014</v>
      </c>
      <c r="L10" s="19">
        <v>537886</v>
      </c>
      <c r="M10" s="19">
        <v>1939751</v>
      </c>
      <c r="N10" s="19">
        <v>460395</v>
      </c>
      <c r="O10" s="19">
        <v>486527</v>
      </c>
      <c r="P10" s="19">
        <v>436362</v>
      </c>
      <c r="Q10" s="19">
        <v>479696</v>
      </c>
      <c r="R10" s="19">
        <v>1862980</v>
      </c>
      <c r="S10" s="19">
        <v>420709</v>
      </c>
      <c r="T10" s="19">
        <v>424934</v>
      </c>
      <c r="U10" s="19">
        <v>410486</v>
      </c>
      <c r="V10" s="19">
        <v>457249</v>
      </c>
      <c r="W10" s="19">
        <v>1713379</v>
      </c>
      <c r="X10" s="19">
        <v>350322</v>
      </c>
      <c r="Y10" s="19">
        <v>334445</v>
      </c>
      <c r="Z10" s="19">
        <v>309781</v>
      </c>
      <c r="AA10" s="19">
        <v>334883</v>
      </c>
      <c r="AB10" s="19">
        <v>1329431</v>
      </c>
      <c r="AC10" s="19">
        <v>275967</v>
      </c>
      <c r="AD10" s="19">
        <v>260010</v>
      </c>
      <c r="AE10" s="19">
        <v>265594</v>
      </c>
      <c r="AF10" s="19">
        <v>309054</v>
      </c>
      <c r="AG10" s="19">
        <f>SUM(AC10:AF10)</f>
        <v>1110625</v>
      </c>
      <c r="AH10" s="19">
        <v>253746</v>
      </c>
      <c r="AI10" s="19">
        <v>256511</v>
      </c>
      <c r="AJ10" s="19">
        <v>272153</v>
      </c>
      <c r="AK10" s="19">
        <v>337020</v>
      </c>
      <c r="AL10" s="19">
        <f>SUM(AH10:AK10)</f>
        <v>1119430</v>
      </c>
      <c r="AM10" s="19">
        <v>295820</v>
      </c>
      <c r="AN10" s="19">
        <v>299703</v>
      </c>
      <c r="AO10" s="19">
        <v>278883</v>
      </c>
      <c r="AP10" s="19">
        <v>312062</v>
      </c>
      <c r="AQ10" s="19">
        <f>SUM(AM10:AP10)</f>
        <v>1186468</v>
      </c>
      <c r="AS10" s="19">
        <v>295820</v>
      </c>
      <c r="AT10" s="19">
        <v>299703</v>
      </c>
      <c r="AU10" s="19">
        <v>278883</v>
      </c>
      <c r="AV10" s="19">
        <v>312062</v>
      </c>
      <c r="AW10" s="19">
        <f>SUM(AS10:AV10)</f>
        <v>1186468</v>
      </c>
      <c r="AX10" s="19">
        <v>263496</v>
      </c>
      <c r="AY10" s="19">
        <v>269261</v>
      </c>
      <c r="AZ10" s="19">
        <v>251691</v>
      </c>
      <c r="BA10" s="19">
        <v>279986</v>
      </c>
      <c r="BB10" s="19">
        <f>SUM(AX10:BA10)</f>
        <v>1064434</v>
      </c>
      <c r="BC10" s="19">
        <v>252389</v>
      </c>
      <c r="BD10" s="19">
        <v>318727</v>
      </c>
    </row>
    <row r="11" spans="1:56">
      <c r="B11" s="18" t="s">
        <v>29</v>
      </c>
      <c r="C11" s="6" t="s">
        <v>27</v>
      </c>
      <c r="D11" s="19">
        <v>94608</v>
      </c>
      <c r="E11" s="19">
        <v>76037</v>
      </c>
      <c r="F11" s="19">
        <v>66686</v>
      </c>
      <c r="G11" s="19">
        <v>45684</v>
      </c>
      <c r="H11" s="19">
        <v>283015</v>
      </c>
      <c r="I11" s="19">
        <v>55688</v>
      </c>
      <c r="J11" s="19">
        <v>56149</v>
      </c>
      <c r="K11" s="19">
        <v>79736</v>
      </c>
      <c r="L11" s="19">
        <v>73792</v>
      </c>
      <c r="M11" s="19">
        <v>265365</v>
      </c>
      <c r="N11" s="19">
        <v>77196</v>
      </c>
      <c r="O11" s="19">
        <v>92255</v>
      </c>
      <c r="P11" s="19">
        <v>90711</v>
      </c>
      <c r="Q11" s="19">
        <v>81404</v>
      </c>
      <c r="R11" s="19">
        <v>341565</v>
      </c>
      <c r="S11" s="19">
        <v>68114</v>
      </c>
      <c r="T11" s="19">
        <v>94834</v>
      </c>
      <c r="U11" s="19">
        <v>93728</v>
      </c>
      <c r="V11" s="19">
        <v>120969</v>
      </c>
      <c r="W11" s="19">
        <v>377645</v>
      </c>
      <c r="X11" s="19">
        <v>97293</v>
      </c>
      <c r="Y11" s="19">
        <v>101248</v>
      </c>
      <c r="Z11" s="19">
        <v>91358</v>
      </c>
      <c r="AA11" s="19">
        <v>95882</v>
      </c>
      <c r="AB11" s="19">
        <v>385781</v>
      </c>
      <c r="AC11" s="19">
        <v>93359.758421625753</v>
      </c>
      <c r="AD11" s="19">
        <v>143909</v>
      </c>
      <c r="AE11" s="19">
        <v>153625</v>
      </c>
      <c r="AF11" s="19">
        <v>147854</v>
      </c>
      <c r="AG11" s="19">
        <f>SUM(AC11:AF11)</f>
        <v>538747.75842162571</v>
      </c>
      <c r="AH11" s="19">
        <v>117542</v>
      </c>
      <c r="AI11" s="19">
        <v>128912</v>
      </c>
      <c r="AJ11" s="19">
        <v>147454</v>
      </c>
      <c r="AK11" s="19">
        <v>155981</v>
      </c>
      <c r="AL11" s="19">
        <f>SUM(AH11:AK11)</f>
        <v>549889</v>
      </c>
      <c r="AM11" s="19">
        <v>116701</v>
      </c>
      <c r="AN11" s="19">
        <v>101096</v>
      </c>
      <c r="AO11" s="19">
        <v>105930</v>
      </c>
      <c r="AP11" s="19">
        <v>149031</v>
      </c>
      <c r="AQ11" s="19">
        <f>SUM(AM11:AP11)</f>
        <v>472758</v>
      </c>
      <c r="AS11" s="19">
        <v>116701</v>
      </c>
      <c r="AT11" s="19">
        <v>101096</v>
      </c>
      <c r="AU11" s="19">
        <v>105930</v>
      </c>
      <c r="AV11" s="19">
        <v>149031</v>
      </c>
      <c r="AW11" s="19">
        <f>SUM(AS11:AV11)</f>
        <v>472758</v>
      </c>
      <c r="AX11" s="19">
        <v>93790</v>
      </c>
      <c r="AY11" s="19">
        <v>81021</v>
      </c>
      <c r="AZ11" s="19">
        <v>73112</v>
      </c>
      <c r="BA11" s="19">
        <v>112941</v>
      </c>
      <c r="BB11" s="19">
        <f>SUM(AX11:BA11)</f>
        <v>360864</v>
      </c>
      <c r="BC11" s="19">
        <v>86234</v>
      </c>
      <c r="BD11" s="19">
        <v>130210</v>
      </c>
    </row>
    <row r="12" spans="1:56">
      <c r="B12" s="20" t="s">
        <v>30</v>
      </c>
      <c r="C12" s="21" t="s">
        <v>27</v>
      </c>
      <c r="D12" s="22">
        <v>3150220.7722198786</v>
      </c>
      <c r="E12" s="22">
        <v>3198871.9782501678</v>
      </c>
      <c r="F12" s="22">
        <v>3476838</v>
      </c>
      <c r="G12" s="22">
        <v>3485369.0554028768</v>
      </c>
      <c r="H12" s="22">
        <v>13311299.805872923</v>
      </c>
      <c r="I12" s="22">
        <v>3323572</v>
      </c>
      <c r="J12" s="22">
        <v>3089031</v>
      </c>
      <c r="K12" s="22">
        <v>3338983</v>
      </c>
      <c r="L12" s="22">
        <v>3470505</v>
      </c>
      <c r="M12" s="22">
        <v>13222092</v>
      </c>
      <c r="N12" s="22">
        <v>3408969</v>
      </c>
      <c r="O12" s="22">
        <v>3098911</v>
      </c>
      <c r="P12" s="22">
        <v>3360678</v>
      </c>
      <c r="Q12" s="22">
        <v>3397546</v>
      </c>
      <c r="R12" s="22">
        <v>13266102</v>
      </c>
      <c r="S12" s="22">
        <v>3177435</v>
      </c>
      <c r="T12" s="22">
        <v>3047728</v>
      </c>
      <c r="U12" s="22">
        <v>3141300</v>
      </c>
      <c r="V12" s="22">
        <v>3104683</v>
      </c>
      <c r="W12" s="22">
        <v>12471146</v>
      </c>
      <c r="X12" s="22">
        <v>2791142</v>
      </c>
      <c r="Y12" s="22">
        <v>2412854</v>
      </c>
      <c r="Z12" s="22">
        <v>2514822</v>
      </c>
      <c r="AA12" s="22">
        <v>2407008</v>
      </c>
      <c r="AB12" s="22">
        <v>10125826</v>
      </c>
      <c r="AC12" s="22">
        <f t="shared" ref="AC12:AL12" si="0">SUM(AC9:AC11)</f>
        <v>2327616.5728218299</v>
      </c>
      <c r="AD12" s="22">
        <f t="shared" si="0"/>
        <v>2110633</v>
      </c>
      <c r="AE12" s="22">
        <f t="shared" si="0"/>
        <v>2519526</v>
      </c>
      <c r="AF12" s="22">
        <f t="shared" si="0"/>
        <v>2569312</v>
      </c>
      <c r="AG12" s="22">
        <f t="shared" si="0"/>
        <v>9527087.5728218295</v>
      </c>
      <c r="AH12" s="22">
        <f t="shared" si="0"/>
        <v>2477449</v>
      </c>
      <c r="AI12" s="22">
        <f t="shared" si="0"/>
        <v>2273734</v>
      </c>
      <c r="AJ12" s="22">
        <f t="shared" si="0"/>
        <v>2645034</v>
      </c>
      <c r="AK12" s="22">
        <f t="shared" si="0"/>
        <v>2767579</v>
      </c>
      <c r="AL12" s="22">
        <f t="shared" si="0"/>
        <v>10163796</v>
      </c>
      <c r="AM12" s="22">
        <f>SUM(AM9:AM11)</f>
        <v>2730536</v>
      </c>
      <c r="AN12" s="22">
        <f t="shared" ref="AN12" si="1">SUM(AN9:AN11)</f>
        <v>2357354</v>
      </c>
      <c r="AO12" s="22">
        <f t="shared" ref="AO12:AQ12" si="2">SUM(AO9:AO11)</f>
        <v>2491981</v>
      </c>
      <c r="AP12" s="22">
        <f t="shared" si="2"/>
        <v>2788343</v>
      </c>
      <c r="AQ12" s="22">
        <f t="shared" si="2"/>
        <v>10368214</v>
      </c>
      <c r="AS12" s="22">
        <f>SUM(AS9:AS11)</f>
        <v>2730536</v>
      </c>
      <c r="AT12" s="22">
        <f t="shared" ref="AT12:AY12" si="3">SUM(AT9:AT11)</f>
        <v>2357354</v>
      </c>
      <c r="AU12" s="22">
        <f t="shared" si="3"/>
        <v>2491981</v>
      </c>
      <c r="AV12" s="22">
        <f t="shared" si="3"/>
        <v>2788343</v>
      </c>
      <c r="AW12" s="22">
        <f t="shared" si="3"/>
        <v>10368214</v>
      </c>
      <c r="AX12" s="22">
        <f t="shared" si="3"/>
        <v>2525268</v>
      </c>
      <c r="AY12" s="22">
        <f t="shared" si="3"/>
        <v>2369957</v>
      </c>
      <c r="AZ12" s="22">
        <v>2665100</v>
      </c>
      <c r="BA12" s="22">
        <f>+SUM(BA9:BA11)</f>
        <v>2870602</v>
      </c>
      <c r="BB12" s="22">
        <f t="shared" ref="BB12:BD12" si="4">SUM(BB9:BB11)</f>
        <v>10430927</v>
      </c>
      <c r="BC12" s="22">
        <f t="shared" si="4"/>
        <v>2352325</v>
      </c>
      <c r="BD12" s="22">
        <f t="shared" si="4"/>
        <v>571884</v>
      </c>
    </row>
    <row r="13" spans="1:56" ht="15">
      <c r="B13" s="5" t="s">
        <v>31</v>
      </c>
      <c r="C13" s="6"/>
      <c r="D13" s="19"/>
      <c r="E13" s="19"/>
      <c r="F13" s="19"/>
      <c r="G13" s="19"/>
      <c r="H13" s="19"/>
      <c r="I13" s="19"/>
      <c r="J13" s="19"/>
      <c r="K13" s="19"/>
      <c r="L13" s="19"/>
      <c r="M13" s="19"/>
      <c r="N13" s="19"/>
      <c r="O13" s="19"/>
      <c r="P13" s="19"/>
      <c r="Q13" s="19"/>
      <c r="R13" s="19"/>
      <c r="S13" s="75"/>
      <c r="T13" s="75"/>
      <c r="U13" s="75"/>
      <c r="V13" s="75"/>
      <c r="W13" s="19"/>
      <c r="X13" s="75"/>
      <c r="Y13" s="75"/>
      <c r="Z13" s="75"/>
      <c r="AA13" s="75"/>
      <c r="AB13" s="19"/>
      <c r="AC13" s="75"/>
      <c r="AD13" s="75"/>
      <c r="AE13" s="75"/>
      <c r="AF13" s="75"/>
      <c r="AG13" s="19"/>
      <c r="AH13" s="75"/>
      <c r="AI13" s="75"/>
      <c r="AJ13" s="75"/>
      <c r="AK13" s="75"/>
      <c r="AL13" s="19"/>
      <c r="AM13" s="19"/>
      <c r="AN13" s="19"/>
      <c r="AO13" s="19"/>
      <c r="AP13" s="19"/>
      <c r="AQ13" s="19"/>
      <c r="AS13" s="19"/>
      <c r="AT13" s="19"/>
      <c r="AU13" s="19"/>
      <c r="AV13" s="19"/>
      <c r="AW13" s="19"/>
      <c r="AX13" s="19"/>
      <c r="AY13" s="19"/>
      <c r="AZ13" s="19"/>
      <c r="BA13" s="19"/>
      <c r="BB13" s="19"/>
      <c r="BC13" s="19"/>
      <c r="BD13" s="19"/>
    </row>
    <row r="14" spans="1:56">
      <c r="B14" s="23" t="s">
        <v>32</v>
      </c>
      <c r="C14" s="24"/>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S14" s="25"/>
      <c r="AT14" s="25"/>
      <c r="AU14" s="25"/>
      <c r="AV14" s="25"/>
      <c r="AW14" s="25"/>
      <c r="AX14" s="25"/>
      <c r="AY14" s="25"/>
      <c r="AZ14" s="25"/>
      <c r="BA14" s="25"/>
      <c r="BB14" s="25"/>
      <c r="BC14" s="25"/>
      <c r="BD14" s="25"/>
    </row>
    <row r="15" spans="1:56">
      <c r="B15" s="18" t="s">
        <v>33</v>
      </c>
      <c r="C15" s="6" t="s">
        <v>27</v>
      </c>
      <c r="D15" s="19">
        <v>-613968</v>
      </c>
      <c r="E15" s="19">
        <v>-646361</v>
      </c>
      <c r="F15" s="19">
        <v>-644835</v>
      </c>
      <c r="G15" s="19">
        <v>-603250</v>
      </c>
      <c r="H15" s="19">
        <v>-2508414</v>
      </c>
      <c r="I15" s="19">
        <v>-667711</v>
      </c>
      <c r="J15" s="19">
        <v>-638874</v>
      </c>
      <c r="K15" s="19">
        <v>-648097</v>
      </c>
      <c r="L15" s="19">
        <v>-641637</v>
      </c>
      <c r="M15" s="19">
        <v>-2596320</v>
      </c>
      <c r="N15" s="19">
        <v>-617370</v>
      </c>
      <c r="O15" s="19">
        <v>-639973</v>
      </c>
      <c r="P15" s="19">
        <v>-624991</v>
      </c>
      <c r="Q15" s="19">
        <v>-610434</v>
      </c>
      <c r="R15" s="19">
        <v>-2492769</v>
      </c>
      <c r="S15" s="19">
        <v>-599767</v>
      </c>
      <c r="T15" s="19">
        <v>-616565</v>
      </c>
      <c r="U15" s="19">
        <v>-607417</v>
      </c>
      <c r="V15" s="19">
        <v>-526352</v>
      </c>
      <c r="W15" s="19">
        <v>-2350102</v>
      </c>
      <c r="X15" s="19">
        <v>-575689</v>
      </c>
      <c r="Y15" s="19">
        <v>-528160</v>
      </c>
      <c r="Z15" s="19">
        <v>-507351</v>
      </c>
      <c r="AA15" s="19">
        <v>-461605</v>
      </c>
      <c r="AB15" s="19">
        <v>-2072805</v>
      </c>
      <c r="AC15" s="19">
        <v>-488715</v>
      </c>
      <c r="AD15" s="19">
        <v>-446407</v>
      </c>
      <c r="AE15" s="19">
        <v>-519485</v>
      </c>
      <c r="AF15" s="19">
        <v>-496525</v>
      </c>
      <c r="AG15" s="19">
        <f t="shared" ref="AG15:AG23" si="5">SUM(AC15:AF15)</f>
        <v>-1951132</v>
      </c>
      <c r="AH15" s="19">
        <v>-525218</v>
      </c>
      <c r="AI15" s="19">
        <v>-452642</v>
      </c>
      <c r="AJ15" s="19">
        <v>-525991</v>
      </c>
      <c r="AK15" s="19">
        <v>-519783</v>
      </c>
      <c r="AL15" s="19">
        <f t="shared" ref="AL15:AL23" si="6">SUM(AH15:AK15)</f>
        <v>-2023634</v>
      </c>
      <c r="AM15" s="19">
        <v>-514543</v>
      </c>
      <c r="AN15" s="19">
        <v>-435743</v>
      </c>
      <c r="AO15" s="19">
        <v>-403345</v>
      </c>
      <c r="AP15" s="19">
        <v>-466338</v>
      </c>
      <c r="AQ15" s="19">
        <f>SUM(AM15:AP15)</f>
        <v>-1819969</v>
      </c>
      <c r="AS15" s="19">
        <v>-514543</v>
      </c>
      <c r="AT15" s="19">
        <v>-435743</v>
      </c>
      <c r="AU15" s="19">
        <v>-403345</v>
      </c>
      <c r="AV15" s="19">
        <v>-466338</v>
      </c>
      <c r="AW15" s="19">
        <f>SUM(AS15:AV15)</f>
        <v>-1819969</v>
      </c>
      <c r="AX15" s="19">
        <v>-476012</v>
      </c>
      <c r="AY15" s="19">
        <v>-432241</v>
      </c>
      <c r="AZ15" s="19">
        <v>-446772</v>
      </c>
      <c r="BA15" s="19">
        <v>-439737</v>
      </c>
      <c r="BB15" s="19">
        <f>SUM(AX15:BA15)</f>
        <v>-1794762</v>
      </c>
      <c r="BC15" s="19">
        <v>-406115</v>
      </c>
      <c r="BD15" s="19">
        <v>-174051</v>
      </c>
    </row>
    <row r="16" spans="1:56">
      <c r="B16" s="18" t="s">
        <v>34</v>
      </c>
      <c r="C16" s="6" t="s">
        <v>27</v>
      </c>
      <c r="D16" s="19">
        <v>-1024007</v>
      </c>
      <c r="E16" s="19">
        <v>-1110841</v>
      </c>
      <c r="F16" s="19">
        <v>-959380</v>
      </c>
      <c r="G16" s="19">
        <v>-1150589</v>
      </c>
      <c r="H16" s="19">
        <v>-4244817</v>
      </c>
      <c r="I16" s="19">
        <v>-1209300</v>
      </c>
      <c r="J16" s="19">
        <v>-1158205</v>
      </c>
      <c r="K16" s="19">
        <v>-1162100</v>
      </c>
      <c r="L16" s="19">
        <v>-1250684</v>
      </c>
      <c r="M16" s="19">
        <v>-4780289</v>
      </c>
      <c r="N16" s="19">
        <v>-1245155</v>
      </c>
      <c r="O16" s="19">
        <v>-1027596</v>
      </c>
      <c r="P16" s="19">
        <v>-1055800</v>
      </c>
      <c r="Q16" s="19">
        <v>-1085698</v>
      </c>
      <c r="R16" s="19">
        <v>-4414249</v>
      </c>
      <c r="S16" s="19">
        <v>-1080184</v>
      </c>
      <c r="T16" s="19">
        <v>-1027100</v>
      </c>
      <c r="U16" s="19">
        <v>-1047722</v>
      </c>
      <c r="V16" s="19">
        <v>-1012024</v>
      </c>
      <c r="W16" s="19">
        <v>-4167030</v>
      </c>
      <c r="X16" s="19">
        <v>-744064</v>
      </c>
      <c r="Y16" s="19">
        <v>-674972</v>
      </c>
      <c r="Z16" s="19">
        <v>-658840</v>
      </c>
      <c r="AA16" s="19">
        <v>-573190</v>
      </c>
      <c r="AB16" s="19">
        <v>-2651066</v>
      </c>
      <c r="AC16" s="19">
        <v>-461433</v>
      </c>
      <c r="AD16" s="19">
        <v>-468004</v>
      </c>
      <c r="AE16" s="19">
        <v>-570188</v>
      </c>
      <c r="AF16" s="19">
        <v>-557018</v>
      </c>
      <c r="AG16" s="19">
        <f t="shared" si="5"/>
        <v>-2056643</v>
      </c>
      <c r="AH16" s="19">
        <v>-595031</v>
      </c>
      <c r="AI16" s="19">
        <v>-510627</v>
      </c>
      <c r="AJ16" s="19">
        <v>-562248</v>
      </c>
      <c r="AK16" s="19">
        <v>-650909</v>
      </c>
      <c r="AL16" s="19">
        <f t="shared" si="6"/>
        <v>-2318815</v>
      </c>
      <c r="AM16" s="19">
        <v>-717854</v>
      </c>
      <c r="AN16" s="19">
        <v>-685557</v>
      </c>
      <c r="AO16" s="19">
        <v>-747263</v>
      </c>
      <c r="AP16" s="19">
        <v>-832354</v>
      </c>
      <c r="AQ16" s="19">
        <f t="shared" ref="AQ16:AQ23" si="7">SUM(AM16:AP16)</f>
        <v>-2983028</v>
      </c>
      <c r="AS16" s="19">
        <v>-717854</v>
      </c>
      <c r="AT16" s="19">
        <v>-685557</v>
      </c>
      <c r="AU16" s="19">
        <v>-747263</v>
      </c>
      <c r="AV16" s="19">
        <v>-832354</v>
      </c>
      <c r="AW16" s="19">
        <f t="shared" ref="AW16:AW23" si="8">SUM(AS16:AV16)</f>
        <v>-2983028</v>
      </c>
      <c r="AX16" s="19">
        <v>-746551</v>
      </c>
      <c r="AY16" s="19">
        <v>-721356</v>
      </c>
      <c r="AZ16" s="19">
        <v>-717320</v>
      </c>
      <c r="BA16" s="19">
        <v>-743781</v>
      </c>
      <c r="BB16" s="19">
        <f t="shared" ref="BB16:BB23" si="9">SUM(AX16:BA16)</f>
        <v>-2929008</v>
      </c>
      <c r="BC16" s="19">
        <v>-652362</v>
      </c>
      <c r="BD16" s="19">
        <v>-77134</v>
      </c>
    </row>
    <row r="17" spans="2:56">
      <c r="B17" s="18" t="s">
        <v>35</v>
      </c>
      <c r="C17" s="6" t="s">
        <v>27</v>
      </c>
      <c r="D17" s="19">
        <v>-115937.77221987872</v>
      </c>
      <c r="E17" s="19">
        <v>-100236.97825016773</v>
      </c>
      <c r="F17" s="19">
        <v>-118756</v>
      </c>
      <c r="G17" s="19">
        <v>-127924.05540287701</v>
      </c>
      <c r="H17" s="19">
        <v>-462854.80587292346</v>
      </c>
      <c r="I17" s="19">
        <v>-115276</v>
      </c>
      <c r="J17" s="19">
        <v>-110276</v>
      </c>
      <c r="K17" s="19">
        <v>-108201</v>
      </c>
      <c r="L17" s="19">
        <v>-83372</v>
      </c>
      <c r="M17" s="19">
        <v>-417124</v>
      </c>
      <c r="N17" s="19">
        <v>-90189</v>
      </c>
      <c r="O17" s="19">
        <v>-89244</v>
      </c>
      <c r="P17" s="19">
        <v>-113547</v>
      </c>
      <c r="Q17" s="19">
        <v>-115692</v>
      </c>
      <c r="R17" s="19">
        <v>-408671</v>
      </c>
      <c r="S17" s="19">
        <v>-105540</v>
      </c>
      <c r="T17" s="19">
        <v>-103091</v>
      </c>
      <c r="U17" s="19">
        <v>-95680</v>
      </c>
      <c r="V17" s="19">
        <v>-61197</v>
      </c>
      <c r="W17" s="19">
        <v>-365508</v>
      </c>
      <c r="X17" s="19">
        <v>-82563</v>
      </c>
      <c r="Y17" s="19">
        <v>-71520</v>
      </c>
      <c r="Z17" s="19">
        <v>-81769</v>
      </c>
      <c r="AA17" s="19">
        <v>-66922</v>
      </c>
      <c r="AB17" s="19">
        <v>-302774</v>
      </c>
      <c r="AC17" s="19">
        <v>-66629</v>
      </c>
      <c r="AD17" s="19">
        <v>-60557</v>
      </c>
      <c r="AE17" s="19">
        <v>-67473</v>
      </c>
      <c r="AF17" s="19">
        <v>-74637</v>
      </c>
      <c r="AG17" s="19">
        <f t="shared" si="5"/>
        <v>-269296</v>
      </c>
      <c r="AH17" s="19">
        <v>-61692</v>
      </c>
      <c r="AI17" s="19">
        <v>-57503</v>
      </c>
      <c r="AJ17" s="19">
        <v>-83155</v>
      </c>
      <c r="AK17" s="19">
        <v>-50125</v>
      </c>
      <c r="AL17" s="19">
        <f t="shared" si="6"/>
        <v>-252475</v>
      </c>
      <c r="AM17" s="19">
        <v>-60120</v>
      </c>
      <c r="AN17" s="19">
        <v>-54116</v>
      </c>
      <c r="AO17" s="19">
        <v>-48954</v>
      </c>
      <c r="AP17" s="19">
        <v>-59317</v>
      </c>
      <c r="AQ17" s="19">
        <f t="shared" si="7"/>
        <v>-222507</v>
      </c>
      <c r="AS17" s="19">
        <v>-60120</v>
      </c>
      <c r="AT17" s="19">
        <v>-54116</v>
      </c>
      <c r="AU17" s="19">
        <v>-48954</v>
      </c>
      <c r="AV17" s="19">
        <v>-59317</v>
      </c>
      <c r="AW17" s="19">
        <f t="shared" si="8"/>
        <v>-222507</v>
      </c>
      <c r="AX17" s="19">
        <v>-54066</v>
      </c>
      <c r="AY17" s="19">
        <v>-52707</v>
      </c>
      <c r="AZ17" s="19">
        <v>-59800</v>
      </c>
      <c r="BA17" s="19">
        <v>-55311</v>
      </c>
      <c r="BB17" s="19">
        <f t="shared" si="9"/>
        <v>-221884</v>
      </c>
      <c r="BC17" s="19">
        <v>-56118</v>
      </c>
      <c r="BD17" s="19">
        <v>-5877</v>
      </c>
    </row>
    <row r="18" spans="2:56">
      <c r="B18" s="18" t="s">
        <v>36</v>
      </c>
      <c r="C18" s="6" t="s">
        <v>27</v>
      </c>
      <c r="D18" s="19">
        <v>-270359</v>
      </c>
      <c r="E18" s="19">
        <v>-281244</v>
      </c>
      <c r="F18" s="19">
        <v>-285429</v>
      </c>
      <c r="G18" s="19">
        <v>-279013</v>
      </c>
      <c r="H18" s="19">
        <v>-1116045</v>
      </c>
      <c r="I18" s="19">
        <v>-277776</v>
      </c>
      <c r="J18" s="19">
        <v>-261716</v>
      </c>
      <c r="K18" s="19">
        <v>-271096</v>
      </c>
      <c r="L18" s="19">
        <v>-276436</v>
      </c>
      <c r="M18" s="19">
        <v>-1087024</v>
      </c>
      <c r="N18" s="19">
        <v>-290893</v>
      </c>
      <c r="O18" s="19">
        <v>-250944</v>
      </c>
      <c r="P18" s="19">
        <v>-249724</v>
      </c>
      <c r="Q18" s="19">
        <v>-250172</v>
      </c>
      <c r="R18" s="19">
        <v>-1041733</v>
      </c>
      <c r="S18" s="19">
        <v>-245590</v>
      </c>
      <c r="T18" s="19">
        <v>-247439</v>
      </c>
      <c r="U18" s="19">
        <v>-251231</v>
      </c>
      <c r="V18" s="19">
        <v>-247004</v>
      </c>
      <c r="W18" s="19">
        <v>-991264</v>
      </c>
      <c r="X18" s="19">
        <v>-237448</v>
      </c>
      <c r="Y18" s="19">
        <v>-235086</v>
      </c>
      <c r="Z18" s="19">
        <v>-233052</v>
      </c>
      <c r="AA18" s="19">
        <v>-228821</v>
      </c>
      <c r="AB18" s="19">
        <v>-934407</v>
      </c>
      <c r="AC18" s="19">
        <v>-239451</v>
      </c>
      <c r="AD18" s="19">
        <v>-230706</v>
      </c>
      <c r="AE18" s="19">
        <v>-243606</v>
      </c>
      <c r="AF18" s="19">
        <v>-246564</v>
      </c>
      <c r="AG18" s="19">
        <f t="shared" si="5"/>
        <v>-960327</v>
      </c>
      <c r="AH18" s="19">
        <v>-252215</v>
      </c>
      <c r="AI18" s="19">
        <v>-243492</v>
      </c>
      <c r="AJ18" s="19">
        <v>-252193</v>
      </c>
      <c r="AK18" s="19">
        <v>-253725</v>
      </c>
      <c r="AL18" s="19">
        <f t="shared" si="6"/>
        <v>-1001625</v>
      </c>
      <c r="AM18" s="19">
        <v>-251460</v>
      </c>
      <c r="AN18" s="19">
        <v>-237544</v>
      </c>
      <c r="AO18" s="19">
        <v>-245183</v>
      </c>
      <c r="AP18" s="19">
        <v>-247459</v>
      </c>
      <c r="AQ18" s="19">
        <f t="shared" si="7"/>
        <v>-981646</v>
      </c>
      <c r="AS18" s="19">
        <v>-348887</v>
      </c>
      <c r="AT18" s="19">
        <v>-337436</v>
      </c>
      <c r="AU18" s="19">
        <v>-344080</v>
      </c>
      <c r="AV18" s="19">
        <v>-342225</v>
      </c>
      <c r="AW18" s="19">
        <f t="shared" si="8"/>
        <v>-1372628</v>
      </c>
      <c r="AX18" s="19">
        <v>-351644</v>
      </c>
      <c r="AY18" s="19">
        <v>-351729</v>
      </c>
      <c r="AZ18" s="19">
        <v>-375841</v>
      </c>
      <c r="BA18" s="19">
        <v>-390762</v>
      </c>
      <c r="BB18" s="19">
        <f t="shared" si="9"/>
        <v>-1469976</v>
      </c>
      <c r="BC18" s="19">
        <v>-383122</v>
      </c>
      <c r="BD18" s="19">
        <v>-306832</v>
      </c>
    </row>
    <row r="19" spans="2:56">
      <c r="B19" s="18" t="s">
        <v>37</v>
      </c>
      <c r="C19" s="6" t="s">
        <v>27</v>
      </c>
      <c r="D19" s="19">
        <v>-317183</v>
      </c>
      <c r="E19" s="19">
        <v>-347362</v>
      </c>
      <c r="F19" s="19">
        <v>-348498</v>
      </c>
      <c r="G19" s="19">
        <v>-344186</v>
      </c>
      <c r="H19" s="19">
        <v>-1357229</v>
      </c>
      <c r="I19" s="19">
        <v>-338568</v>
      </c>
      <c r="J19" s="19">
        <v>-343395</v>
      </c>
      <c r="K19" s="19">
        <v>-337709</v>
      </c>
      <c r="L19" s="19">
        <v>-357380</v>
      </c>
      <c r="M19" s="19">
        <v>-1377053</v>
      </c>
      <c r="N19" s="19">
        <v>-359064</v>
      </c>
      <c r="O19" s="19">
        <v>-339692</v>
      </c>
      <c r="P19" s="19">
        <v>-335623</v>
      </c>
      <c r="Q19" s="19">
        <v>-338683</v>
      </c>
      <c r="R19" s="19">
        <v>-1373061</v>
      </c>
      <c r="S19" s="19">
        <v>-324071</v>
      </c>
      <c r="T19" s="19">
        <v>-339126</v>
      </c>
      <c r="U19" s="19">
        <v>-330120</v>
      </c>
      <c r="V19" s="19">
        <v>-333920</v>
      </c>
      <c r="W19" s="19">
        <v>-1327238</v>
      </c>
      <c r="X19" s="19">
        <v>-285905</v>
      </c>
      <c r="Y19" s="19">
        <v>-272478</v>
      </c>
      <c r="Z19" s="19">
        <v>-275688</v>
      </c>
      <c r="AA19" s="19">
        <v>-275754</v>
      </c>
      <c r="AB19" s="19">
        <v>-1109825</v>
      </c>
      <c r="AC19" s="19">
        <v>-261051</v>
      </c>
      <c r="AD19" s="19">
        <v>-260601</v>
      </c>
      <c r="AE19" s="19">
        <v>-270588</v>
      </c>
      <c r="AF19" s="19">
        <v>-285166</v>
      </c>
      <c r="AG19" s="19">
        <f t="shared" si="5"/>
        <v>-1077406</v>
      </c>
      <c r="AH19" s="19">
        <v>-278219</v>
      </c>
      <c r="AI19" s="19">
        <v>-272350</v>
      </c>
      <c r="AJ19" s="19">
        <v>-307131</v>
      </c>
      <c r="AK19" s="19">
        <v>-314429</v>
      </c>
      <c r="AL19" s="19">
        <f t="shared" si="6"/>
        <v>-1172129</v>
      </c>
      <c r="AM19" s="19">
        <v>-310218</v>
      </c>
      <c r="AN19" s="19">
        <v>-297961</v>
      </c>
      <c r="AO19" s="19">
        <v>-297963</v>
      </c>
      <c r="AP19" s="19">
        <v>-311504</v>
      </c>
      <c r="AQ19" s="19">
        <f t="shared" si="7"/>
        <v>-1217646</v>
      </c>
      <c r="AS19" s="19">
        <v>-311610</v>
      </c>
      <c r="AT19" s="19">
        <v>-295390</v>
      </c>
      <c r="AU19" s="19">
        <v>-290586</v>
      </c>
      <c r="AV19" s="19">
        <v>-309295</v>
      </c>
      <c r="AW19" s="19">
        <f t="shared" si="8"/>
        <v>-1206881</v>
      </c>
      <c r="AX19" s="19">
        <v>-322821</v>
      </c>
      <c r="AY19" s="19">
        <v>-303404</v>
      </c>
      <c r="AZ19" s="19">
        <v>-310419</v>
      </c>
      <c r="BA19" s="19">
        <v>-339215</v>
      </c>
      <c r="BB19" s="19">
        <f t="shared" si="9"/>
        <v>-1275859</v>
      </c>
      <c r="BC19" s="19">
        <v>-285140</v>
      </c>
      <c r="BD19" s="19">
        <v>-113577</v>
      </c>
    </row>
    <row r="20" spans="2:56">
      <c r="B20" s="18" t="s">
        <v>38</v>
      </c>
      <c r="C20" s="6" t="s">
        <v>27</v>
      </c>
      <c r="D20" s="19">
        <v>-92317</v>
      </c>
      <c r="E20" s="19">
        <v>-85597</v>
      </c>
      <c r="F20" s="19">
        <v>-85159</v>
      </c>
      <c r="G20" s="19">
        <v>-73137</v>
      </c>
      <c r="H20" s="19">
        <v>-336210</v>
      </c>
      <c r="I20" s="19">
        <v>-82160</v>
      </c>
      <c r="J20" s="19">
        <v>-66394</v>
      </c>
      <c r="K20" s="19">
        <v>-83670</v>
      </c>
      <c r="L20" s="19">
        <v>-82698</v>
      </c>
      <c r="M20" s="19">
        <v>-314921</v>
      </c>
      <c r="N20" s="19">
        <v>-84519</v>
      </c>
      <c r="O20" s="19">
        <v>-85919</v>
      </c>
      <c r="P20" s="19">
        <v>-77776</v>
      </c>
      <c r="Q20" s="19">
        <v>-83191</v>
      </c>
      <c r="R20" s="19">
        <v>-331405</v>
      </c>
      <c r="S20" s="19">
        <v>-75817</v>
      </c>
      <c r="T20" s="19">
        <v>-73109</v>
      </c>
      <c r="U20" s="19">
        <v>-79603</v>
      </c>
      <c r="V20" s="19">
        <v>-71796</v>
      </c>
      <c r="W20" s="19">
        <v>-300325</v>
      </c>
      <c r="X20" s="19">
        <v>-77762</v>
      </c>
      <c r="Y20" s="19">
        <v>-66757</v>
      </c>
      <c r="Z20" s="19">
        <v>-78161</v>
      </c>
      <c r="AA20" s="19">
        <v>-72760</v>
      </c>
      <c r="AB20" s="19">
        <v>-295440</v>
      </c>
      <c r="AC20" s="19">
        <v>-77452</v>
      </c>
      <c r="AD20" s="19">
        <v>-62824</v>
      </c>
      <c r="AE20" s="19">
        <v>-70230</v>
      </c>
      <c r="AF20" s="19">
        <v>-76116</v>
      </c>
      <c r="AG20" s="19">
        <f t="shared" si="5"/>
        <v>-286622</v>
      </c>
      <c r="AH20" s="19">
        <v>-74316</v>
      </c>
      <c r="AI20" s="19">
        <v>-62076</v>
      </c>
      <c r="AJ20" s="19">
        <v>-69634</v>
      </c>
      <c r="AK20" s="19">
        <v>-82636</v>
      </c>
      <c r="AL20" s="19">
        <f t="shared" si="6"/>
        <v>-288662</v>
      </c>
      <c r="AM20" s="19">
        <v>-79756</v>
      </c>
      <c r="AN20" s="19">
        <v>-76004</v>
      </c>
      <c r="AO20" s="19">
        <v>-69050</v>
      </c>
      <c r="AP20" s="19">
        <v>-55469</v>
      </c>
      <c r="AQ20" s="19">
        <f t="shared" si="7"/>
        <v>-280279</v>
      </c>
      <c r="AS20" s="19">
        <v>-79756</v>
      </c>
      <c r="AT20" s="19">
        <v>-76004</v>
      </c>
      <c r="AU20" s="19">
        <v>-69050</v>
      </c>
      <c r="AV20" s="19">
        <v>-55469</v>
      </c>
      <c r="AW20" s="19">
        <f t="shared" si="8"/>
        <v>-280279</v>
      </c>
      <c r="AX20" s="19">
        <v>-64246</v>
      </c>
      <c r="AY20" s="19">
        <v>-64329</v>
      </c>
      <c r="AZ20" s="19">
        <v>-62734</v>
      </c>
      <c r="BA20" s="19">
        <v>-70021</v>
      </c>
      <c r="BB20" s="19">
        <f t="shared" si="9"/>
        <v>-261330</v>
      </c>
      <c r="BC20" s="19">
        <v>-50526</v>
      </c>
      <c r="BD20" s="19">
        <v>-18006</v>
      </c>
    </row>
    <row r="21" spans="2:56">
      <c r="B21" s="18" t="s">
        <v>39</v>
      </c>
      <c r="C21" s="6" t="s">
        <v>27</v>
      </c>
      <c r="D21" s="19">
        <v>-94420</v>
      </c>
      <c r="E21" s="19">
        <v>-101140</v>
      </c>
      <c r="F21" s="19">
        <v>-101952</v>
      </c>
      <c r="G21" s="19">
        <v>-102760</v>
      </c>
      <c r="H21" s="19">
        <v>-400272</v>
      </c>
      <c r="I21" s="19">
        <v>-102281</v>
      </c>
      <c r="J21" s="19">
        <v>-103294</v>
      </c>
      <c r="K21" s="19">
        <v>-101506</v>
      </c>
      <c r="L21" s="19">
        <v>-114955</v>
      </c>
      <c r="M21" s="19">
        <v>-422036</v>
      </c>
      <c r="N21" s="19">
        <v>-106500</v>
      </c>
      <c r="O21" s="19">
        <v>-92713</v>
      </c>
      <c r="P21" s="19">
        <v>-116147</v>
      </c>
      <c r="Q21" s="19">
        <v>-125717</v>
      </c>
      <c r="R21" s="19">
        <v>-441077</v>
      </c>
      <c r="S21" s="19">
        <v>-127868</v>
      </c>
      <c r="T21" s="19">
        <v>-133205</v>
      </c>
      <c r="U21" s="19">
        <v>-131742</v>
      </c>
      <c r="V21" s="19">
        <v>-128569</v>
      </c>
      <c r="W21" s="19">
        <v>-521384</v>
      </c>
      <c r="X21" s="19">
        <v>-128899</v>
      </c>
      <c r="Y21" s="19">
        <v>-128793</v>
      </c>
      <c r="Z21" s="19">
        <v>-133442</v>
      </c>
      <c r="AA21" s="19">
        <v>-134000</v>
      </c>
      <c r="AB21" s="19">
        <v>-525134</v>
      </c>
      <c r="AC21" s="19">
        <v>-133603</v>
      </c>
      <c r="AD21" s="19">
        <v>-138554</v>
      </c>
      <c r="AE21" s="19">
        <v>-147443</v>
      </c>
      <c r="AF21" s="19">
        <v>-149379</v>
      </c>
      <c r="AG21" s="19">
        <f t="shared" si="5"/>
        <v>-568979</v>
      </c>
      <c r="AH21" s="19">
        <v>-150396</v>
      </c>
      <c r="AI21" s="19">
        <v>-153131</v>
      </c>
      <c r="AJ21" s="19">
        <v>-139553</v>
      </c>
      <c r="AK21" s="19">
        <v>-136472</v>
      </c>
      <c r="AL21" s="19">
        <f t="shared" si="6"/>
        <v>-579552</v>
      </c>
      <c r="AM21" s="19">
        <v>-135761</v>
      </c>
      <c r="AN21" s="19">
        <v>-137042</v>
      </c>
      <c r="AO21" s="19">
        <v>-133395</v>
      </c>
      <c r="AP21" s="19">
        <v>-132149</v>
      </c>
      <c r="AQ21" s="19">
        <f t="shared" si="7"/>
        <v>-538347</v>
      </c>
      <c r="AS21" s="19">
        <v>0</v>
      </c>
      <c r="AT21" s="19">
        <v>0</v>
      </c>
      <c r="AU21" s="19">
        <v>0</v>
      </c>
      <c r="AV21" s="19">
        <v>0</v>
      </c>
      <c r="AW21" s="19">
        <f t="shared" si="8"/>
        <v>0</v>
      </c>
      <c r="AX21" s="19">
        <v>0</v>
      </c>
      <c r="AY21" s="19">
        <v>0</v>
      </c>
      <c r="AZ21" s="19">
        <v>0</v>
      </c>
      <c r="BA21" s="19">
        <v>0</v>
      </c>
      <c r="BB21" s="19">
        <f t="shared" si="9"/>
        <v>0</v>
      </c>
      <c r="BC21" s="19">
        <v>0</v>
      </c>
      <c r="BD21" s="19">
        <v>0</v>
      </c>
    </row>
    <row r="22" spans="2:56">
      <c r="B22" s="18" t="s">
        <v>40</v>
      </c>
      <c r="C22" s="6" t="s">
        <v>27</v>
      </c>
      <c r="D22" s="19">
        <v>-90788.676073815004</v>
      </c>
      <c r="E22" s="19">
        <v>-84053.584716495272</v>
      </c>
      <c r="F22" s="19">
        <v>-87547.151797332685</v>
      </c>
      <c r="G22" s="19">
        <v>-85858.587412357039</v>
      </c>
      <c r="H22" s="19">
        <v>-348248</v>
      </c>
      <c r="I22" s="19">
        <v>-104191</v>
      </c>
      <c r="J22" s="19">
        <v>-128947</v>
      </c>
      <c r="K22" s="19">
        <v>-94435</v>
      </c>
      <c r="L22" s="19">
        <v>-96777</v>
      </c>
      <c r="M22" s="19">
        <v>-424350</v>
      </c>
      <c r="N22" s="19">
        <v>-108383</v>
      </c>
      <c r="O22" s="19">
        <v>-128969</v>
      </c>
      <c r="P22" s="19">
        <v>-114795</v>
      </c>
      <c r="Q22" s="19">
        <v>-124939</v>
      </c>
      <c r="R22" s="19">
        <v>-477086</v>
      </c>
      <c r="S22" s="19">
        <v>-130331</v>
      </c>
      <c r="T22" s="19">
        <v>-100709</v>
      </c>
      <c r="U22" s="19">
        <v>-114993</v>
      </c>
      <c r="V22" s="19">
        <v>-106699</v>
      </c>
      <c r="W22" s="19">
        <v>-452731</v>
      </c>
      <c r="X22" s="19">
        <v>-113974</v>
      </c>
      <c r="Y22" s="19">
        <v>-115725</v>
      </c>
      <c r="Z22" s="19">
        <v>-122990</v>
      </c>
      <c r="AA22" s="19">
        <v>-84547</v>
      </c>
      <c r="AB22" s="19">
        <v>-437236</v>
      </c>
      <c r="AC22" s="19">
        <v>-94796</v>
      </c>
      <c r="AD22" s="19">
        <v>-86949</v>
      </c>
      <c r="AE22" s="19">
        <v>-107898</v>
      </c>
      <c r="AF22" s="19">
        <v>-76510</v>
      </c>
      <c r="AG22" s="19">
        <f t="shared" si="5"/>
        <v>-366153</v>
      </c>
      <c r="AH22" s="19">
        <v>-85186</v>
      </c>
      <c r="AI22" s="19">
        <v>-122821</v>
      </c>
      <c r="AJ22" s="19">
        <v>-105583</v>
      </c>
      <c r="AK22" s="19">
        <v>-117234</v>
      </c>
      <c r="AL22" s="19">
        <f t="shared" si="6"/>
        <v>-430824</v>
      </c>
      <c r="AM22" s="19">
        <v>-101642</v>
      </c>
      <c r="AN22" s="19">
        <v>-112631</v>
      </c>
      <c r="AO22" s="19">
        <v>-85190</v>
      </c>
      <c r="AP22" s="19">
        <v>-82780</v>
      </c>
      <c r="AQ22" s="19">
        <f t="shared" si="7"/>
        <v>-382243</v>
      </c>
      <c r="AS22" s="19">
        <v>-98677</v>
      </c>
      <c r="AT22" s="19">
        <v>-108113</v>
      </c>
      <c r="AU22" s="19">
        <v>-83235</v>
      </c>
      <c r="AV22" s="19">
        <v>-76602</v>
      </c>
      <c r="AW22" s="19">
        <f t="shared" si="8"/>
        <v>-366627</v>
      </c>
      <c r="AX22" s="19">
        <v>-104056</v>
      </c>
      <c r="AY22" s="19">
        <v>-107955</v>
      </c>
      <c r="AZ22" s="19">
        <v>-104551</v>
      </c>
      <c r="BA22" s="19">
        <v>-128050</v>
      </c>
      <c r="BB22" s="19">
        <f t="shared" si="9"/>
        <v>-444612</v>
      </c>
      <c r="BC22" s="19">
        <v>-93895</v>
      </c>
      <c r="BD22" s="19">
        <v>-139924</v>
      </c>
    </row>
    <row r="23" spans="2:56">
      <c r="B23" s="18" t="s">
        <v>41</v>
      </c>
      <c r="C23" s="6" t="s">
        <v>27</v>
      </c>
      <c r="D23" s="19">
        <v>-335954</v>
      </c>
      <c r="E23" s="19">
        <v>-398384</v>
      </c>
      <c r="F23" s="19">
        <v>-380257</v>
      </c>
      <c r="G23" s="19">
        <v>-411668</v>
      </c>
      <c r="H23" s="19">
        <v>-1526263</v>
      </c>
      <c r="I23" s="19">
        <v>-411603</v>
      </c>
      <c r="J23" s="19">
        <v>-394922</v>
      </c>
      <c r="K23" s="19">
        <v>-426785</v>
      </c>
      <c r="L23" s="19">
        <v>-478290</v>
      </c>
      <c r="M23" s="19">
        <v>-1711600</v>
      </c>
      <c r="N23" s="19">
        <v>-392693</v>
      </c>
      <c r="O23" s="19">
        <v>-404501</v>
      </c>
      <c r="P23" s="19">
        <v>-416791</v>
      </c>
      <c r="Q23" s="19">
        <v>-428161</v>
      </c>
      <c r="R23" s="19">
        <v>-1642146</v>
      </c>
      <c r="S23" s="19">
        <v>-375645</v>
      </c>
      <c r="T23" s="19">
        <v>-392023</v>
      </c>
      <c r="U23" s="19">
        <v>-364419</v>
      </c>
      <c r="V23" s="19">
        <v>-350111</v>
      </c>
      <c r="W23" s="19">
        <v>-1482198</v>
      </c>
      <c r="X23" s="19">
        <v>-317858</v>
      </c>
      <c r="Y23" s="19">
        <v>-302146</v>
      </c>
      <c r="Z23" s="19">
        <v>-302959</v>
      </c>
      <c r="AA23" s="19">
        <v>-360257</v>
      </c>
      <c r="AB23" s="19">
        <v>-1283220</v>
      </c>
      <c r="AC23" s="19">
        <v>-285377.00000515382</v>
      </c>
      <c r="AD23" s="19">
        <v>-354725</v>
      </c>
      <c r="AE23" s="19">
        <v>-370296</v>
      </c>
      <c r="AF23" s="19">
        <v>-412229</v>
      </c>
      <c r="AG23" s="19">
        <f t="shared" si="5"/>
        <v>-1422627.0000051539</v>
      </c>
      <c r="AH23" s="19">
        <v>-302898</v>
      </c>
      <c r="AI23" s="19">
        <v>-350889</v>
      </c>
      <c r="AJ23" s="19">
        <v>-355517</v>
      </c>
      <c r="AK23" s="19">
        <v>-372242</v>
      </c>
      <c r="AL23" s="19">
        <f t="shared" si="6"/>
        <v>-1381546</v>
      </c>
      <c r="AM23" s="19">
        <v>-330646</v>
      </c>
      <c r="AN23" s="19">
        <v>-314276</v>
      </c>
      <c r="AO23" s="19">
        <v>-286688</v>
      </c>
      <c r="AP23" s="19">
        <v>-305820</v>
      </c>
      <c r="AQ23" s="19">
        <f t="shared" si="7"/>
        <v>-1237430</v>
      </c>
      <c r="AS23" s="19">
        <v>-328645</v>
      </c>
      <c r="AT23" s="19">
        <v>-312344</v>
      </c>
      <c r="AU23" s="19">
        <v>-284705</v>
      </c>
      <c r="AV23" s="19">
        <v>-303618</v>
      </c>
      <c r="AW23" s="19">
        <f t="shared" si="8"/>
        <v>-1229312</v>
      </c>
      <c r="AX23" s="19">
        <v>-323750</v>
      </c>
      <c r="AY23" s="19">
        <v>-296043</v>
      </c>
      <c r="AZ23" s="19">
        <v>-318774</v>
      </c>
      <c r="BA23" s="19">
        <v>-353328</v>
      </c>
      <c r="BB23" s="19">
        <f t="shared" si="9"/>
        <v>-1291895</v>
      </c>
      <c r="BC23" s="19">
        <v>-329105</v>
      </c>
      <c r="BD23" s="19">
        <v>-431293</v>
      </c>
    </row>
    <row r="24" spans="2:56">
      <c r="B24" s="20" t="s">
        <v>42</v>
      </c>
      <c r="C24" s="21" t="s">
        <v>27</v>
      </c>
      <c r="D24" s="26">
        <v>-2954934.4482936938</v>
      </c>
      <c r="E24" s="26">
        <v>-3155219.5629666629</v>
      </c>
      <c r="F24" s="26">
        <v>-3011813.1517973328</v>
      </c>
      <c r="G24" s="26">
        <v>-3178385.6428152337</v>
      </c>
      <c r="H24" s="26">
        <v>-12300352.805872925</v>
      </c>
      <c r="I24" s="26">
        <v>-3308866</v>
      </c>
      <c r="J24" s="26">
        <v>-3206023</v>
      </c>
      <c r="K24" s="26">
        <v>-3233599</v>
      </c>
      <c r="L24" s="26">
        <v>-3382229</v>
      </c>
      <c r="M24" s="26">
        <v>-13130717</v>
      </c>
      <c r="N24" s="26">
        <v>-3294766</v>
      </c>
      <c r="O24" s="26">
        <v>-3059551</v>
      </c>
      <c r="P24" s="26">
        <v>-3105194</v>
      </c>
      <c r="Q24" s="26">
        <v>-3162687</v>
      </c>
      <c r="R24" s="26">
        <v>-12622197</v>
      </c>
      <c r="S24" s="26">
        <v>-3064813</v>
      </c>
      <c r="T24" s="26">
        <v>-3032367</v>
      </c>
      <c r="U24" s="26">
        <v>-3022927</v>
      </c>
      <c r="V24" s="26">
        <v>-2837672</v>
      </c>
      <c r="W24" s="26">
        <v>-11957780</v>
      </c>
      <c r="X24" s="26">
        <v>-2564162</v>
      </c>
      <c r="Y24" s="26">
        <v>-2395637</v>
      </c>
      <c r="Z24" s="26">
        <v>-2394252</v>
      </c>
      <c r="AA24" s="26">
        <v>-2257856</v>
      </c>
      <c r="AB24" s="26">
        <v>-9611907</v>
      </c>
      <c r="AC24" s="26">
        <f t="shared" ref="AC24:AL24" si="10">SUM(AC15:AC23)</f>
        <v>-2108507.0000051539</v>
      </c>
      <c r="AD24" s="26">
        <f t="shared" si="10"/>
        <v>-2109327</v>
      </c>
      <c r="AE24" s="26">
        <f t="shared" si="10"/>
        <v>-2367207</v>
      </c>
      <c r="AF24" s="26">
        <f t="shared" si="10"/>
        <v>-2374144</v>
      </c>
      <c r="AG24" s="26">
        <f t="shared" si="10"/>
        <v>-8959185.0000051539</v>
      </c>
      <c r="AH24" s="26">
        <f t="shared" si="10"/>
        <v>-2325171</v>
      </c>
      <c r="AI24" s="26">
        <f t="shared" si="10"/>
        <v>-2225531</v>
      </c>
      <c r="AJ24" s="26">
        <f t="shared" si="10"/>
        <v>-2401005</v>
      </c>
      <c r="AK24" s="26">
        <f t="shared" si="10"/>
        <v>-2497555</v>
      </c>
      <c r="AL24" s="26">
        <f t="shared" si="10"/>
        <v>-9449262</v>
      </c>
      <c r="AM24" s="26">
        <f>SUM(AM15:AM23)</f>
        <v>-2502000</v>
      </c>
      <c r="AN24" s="26">
        <f t="shared" ref="AN24:AQ24" si="11">SUM(AN15:AN23)</f>
        <v>-2350874</v>
      </c>
      <c r="AO24" s="26">
        <f t="shared" si="11"/>
        <v>-2317031</v>
      </c>
      <c r="AP24" s="26">
        <f t="shared" si="11"/>
        <v>-2493190</v>
      </c>
      <c r="AQ24" s="26">
        <f t="shared" si="11"/>
        <v>-9663095</v>
      </c>
      <c r="AS24" s="26">
        <f>SUM(AS15:AS23)</f>
        <v>-2460092</v>
      </c>
      <c r="AT24" s="26">
        <f t="shared" ref="AT24:AZ24" si="12">SUM(AT15:AT23)</f>
        <v>-2304703</v>
      </c>
      <c r="AU24" s="26">
        <f t="shared" si="12"/>
        <v>-2271218</v>
      </c>
      <c r="AV24" s="26">
        <f t="shared" si="12"/>
        <v>-2445218</v>
      </c>
      <c r="AW24" s="26">
        <f t="shared" si="12"/>
        <v>-9481231</v>
      </c>
      <c r="AX24" s="26">
        <f t="shared" si="12"/>
        <v>-2443146</v>
      </c>
      <c r="AY24" s="26">
        <f t="shared" si="12"/>
        <v>-2329764</v>
      </c>
      <c r="AZ24" s="26">
        <f t="shared" si="12"/>
        <v>-2396211</v>
      </c>
      <c r="BA24" s="26">
        <v>-2520205</v>
      </c>
      <c r="BB24" s="26">
        <f t="shared" ref="BB24:BD24" si="13">SUM(BB15:BB23)</f>
        <v>-9689326</v>
      </c>
      <c r="BC24" s="26">
        <f t="shared" si="13"/>
        <v>-2256383</v>
      </c>
      <c r="BD24" s="26">
        <f t="shared" si="13"/>
        <v>-1266694</v>
      </c>
    </row>
    <row r="25" spans="2:56">
      <c r="B25" s="5" t="s">
        <v>31</v>
      </c>
      <c r="C25" s="6"/>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S25" s="19"/>
      <c r="AT25" s="19"/>
      <c r="AU25" s="19"/>
      <c r="AV25" s="19"/>
      <c r="AW25" s="19"/>
      <c r="AX25" s="19"/>
      <c r="AY25" s="19"/>
      <c r="AZ25" s="19"/>
      <c r="BA25" s="19"/>
      <c r="BB25" s="19"/>
      <c r="BC25" s="19"/>
      <c r="BD25" s="19"/>
    </row>
    <row r="26" spans="2:56">
      <c r="B26" s="27" t="s">
        <v>43</v>
      </c>
      <c r="C26" s="28" t="s">
        <v>27</v>
      </c>
      <c r="D26" s="29">
        <v>195286.32392618479</v>
      </c>
      <c r="E26" s="29">
        <v>43652.415283504874</v>
      </c>
      <c r="F26" s="29">
        <v>465024.8482026672</v>
      </c>
      <c r="G26" s="29">
        <v>306983.41258764314</v>
      </c>
      <c r="H26" s="29">
        <v>1010946.9999999981</v>
      </c>
      <c r="I26" s="29">
        <v>14706</v>
      </c>
      <c r="J26" s="29">
        <v>-116992</v>
      </c>
      <c r="K26" s="29">
        <v>105384</v>
      </c>
      <c r="L26" s="29">
        <v>88276</v>
      </c>
      <c r="M26" s="29">
        <v>91375</v>
      </c>
      <c r="N26" s="29">
        <v>114203</v>
      </c>
      <c r="O26" s="29">
        <v>39360</v>
      </c>
      <c r="P26" s="29">
        <v>255484</v>
      </c>
      <c r="Q26" s="29">
        <v>234859</v>
      </c>
      <c r="R26" s="29">
        <v>643905</v>
      </c>
      <c r="S26" s="29">
        <v>112622</v>
      </c>
      <c r="T26" s="29">
        <v>15361</v>
      </c>
      <c r="U26" s="29">
        <v>118373</v>
      </c>
      <c r="V26" s="29">
        <v>267011</v>
      </c>
      <c r="W26" s="29">
        <v>513366</v>
      </c>
      <c r="X26" s="29">
        <v>226980</v>
      </c>
      <c r="Y26" s="29">
        <v>17217</v>
      </c>
      <c r="Z26" s="29">
        <v>120570</v>
      </c>
      <c r="AA26" s="29">
        <v>149152</v>
      </c>
      <c r="AB26" s="29">
        <v>513919</v>
      </c>
      <c r="AC26" s="29">
        <v>219109.57281667599</v>
      </c>
      <c r="AD26" s="29">
        <v>1306</v>
      </c>
      <c r="AE26" s="29">
        <v>152319</v>
      </c>
      <c r="AF26" s="29">
        <f>AF12+AF24</f>
        <v>195168</v>
      </c>
      <c r="AG26" s="29">
        <f>SUM(AC26:AF26)</f>
        <v>567902.57281667599</v>
      </c>
      <c r="AH26" s="29">
        <f>AH12+AH24</f>
        <v>152278</v>
      </c>
      <c r="AI26" s="29">
        <f>AI12+AI24</f>
        <v>48203</v>
      </c>
      <c r="AJ26" s="29">
        <f>AJ12+AJ24</f>
        <v>244029</v>
      </c>
      <c r="AK26" s="29">
        <f>AK12+AK24</f>
        <v>270024</v>
      </c>
      <c r="AL26" s="29">
        <f>SUM(AH26:AK26)</f>
        <v>714534</v>
      </c>
      <c r="AM26" s="29">
        <f>AM12+AM24</f>
        <v>228536</v>
      </c>
      <c r="AN26" s="29">
        <f>AN12+AN24</f>
        <v>6480</v>
      </c>
      <c r="AO26" s="29">
        <f>AO12+AO24</f>
        <v>174950</v>
      </c>
      <c r="AP26" s="29">
        <f t="shared" ref="AP26:AQ26" si="14">AP12+AP24</f>
        <v>295153</v>
      </c>
      <c r="AQ26" s="29">
        <f t="shared" si="14"/>
        <v>705119</v>
      </c>
      <c r="AS26" s="29">
        <f>AS12+AS24</f>
        <v>270444</v>
      </c>
      <c r="AT26" s="29">
        <f>AT12+AT24</f>
        <v>52651</v>
      </c>
      <c r="AU26" s="29">
        <f>AU12+AU24</f>
        <v>220763</v>
      </c>
      <c r="AV26" s="29">
        <f t="shared" ref="AV26:BC26" si="15">AV12+AV24</f>
        <v>343125</v>
      </c>
      <c r="AW26" s="29">
        <f t="shared" si="15"/>
        <v>886983</v>
      </c>
      <c r="AX26" s="29">
        <f t="shared" si="15"/>
        <v>82122</v>
      </c>
      <c r="AY26" s="29">
        <f t="shared" si="15"/>
        <v>40193</v>
      </c>
      <c r="AZ26" s="29">
        <f t="shared" si="15"/>
        <v>268889</v>
      </c>
      <c r="BA26" s="29">
        <f t="shared" si="15"/>
        <v>350397</v>
      </c>
      <c r="BB26" s="29">
        <f t="shared" si="15"/>
        <v>741601</v>
      </c>
      <c r="BC26" s="29">
        <f t="shared" si="15"/>
        <v>95942</v>
      </c>
      <c r="BD26" s="29">
        <f t="shared" ref="BD26" si="16">BD12+BD24</f>
        <v>-694810</v>
      </c>
    </row>
    <row r="27" spans="2:56">
      <c r="B27" s="30" t="s">
        <v>44</v>
      </c>
      <c r="C27" s="31" t="s">
        <v>45</v>
      </c>
      <c r="D27" s="32">
        <v>6.1991313640082313E-2</v>
      </c>
      <c r="E27" s="32">
        <v>1.3646190150874189E-2</v>
      </c>
      <c r="F27" s="32">
        <v>0.13374935737663568</v>
      </c>
      <c r="G27" s="32">
        <v>8.8077735157420414E-2</v>
      </c>
      <c r="H27" s="32">
        <v>7.5946527742840719E-2</v>
      </c>
      <c r="I27" s="32">
        <v>4.4247574597451175E-3</v>
      </c>
      <c r="J27" s="32">
        <v>-3.7873365466387358E-2</v>
      </c>
      <c r="K27" s="32">
        <v>3.1561706064391466E-2</v>
      </c>
      <c r="L27" s="32">
        <v>2.5436067661622732E-2</v>
      </c>
      <c r="M27" s="32">
        <v>6.9107823482093458E-3</v>
      </c>
      <c r="N27" s="32">
        <v>3.3500744653295465E-2</v>
      </c>
      <c r="O27" s="32">
        <v>1.2701236014845215E-2</v>
      </c>
      <c r="P27" s="32">
        <v>7.6021564696171426E-2</v>
      </c>
      <c r="Q27" s="32">
        <v>6.9126069227613107E-2</v>
      </c>
      <c r="R27" s="32">
        <v>4.8537618661457602E-2</v>
      </c>
      <c r="S27" s="32">
        <v>3.5444312786886277E-2</v>
      </c>
      <c r="T27" s="32">
        <v>5.0401479397111553E-3</v>
      </c>
      <c r="U27" s="32">
        <v>3.7682806481393057E-2</v>
      </c>
      <c r="V27" s="32">
        <v>8.6002661141250172E-2</v>
      </c>
      <c r="W27" s="32">
        <v>4.1164300377848191E-2</v>
      </c>
      <c r="X27" s="32">
        <v>8.1321552253522042E-2</v>
      </c>
      <c r="Y27" s="32">
        <v>7.1355332730451155E-3</v>
      </c>
      <c r="Z27" s="32">
        <v>4.7943751088546226E-2</v>
      </c>
      <c r="AA27" s="32">
        <v>6.1965726744572514E-2</v>
      </c>
      <c r="AB27" s="32">
        <v>5.0753291632702362E-2</v>
      </c>
      <c r="AC27" s="32">
        <v>9.4134736526232832E-2</v>
      </c>
      <c r="AD27" s="32">
        <v>6.1877171445722683E-4</v>
      </c>
      <c r="AE27" s="32">
        <v>6.0455418995477718E-2</v>
      </c>
      <c r="AF27" s="32">
        <f t="shared" ref="AF27:AL27" si="17">AF26/AF12</f>
        <v>7.5961191167129571E-2</v>
      </c>
      <c r="AG27" s="32">
        <f t="shared" si="17"/>
        <v>5.96092529302183E-2</v>
      </c>
      <c r="AH27" s="32">
        <f t="shared" si="17"/>
        <v>6.1465644701465094E-2</v>
      </c>
      <c r="AI27" s="32">
        <f t="shared" si="17"/>
        <v>2.1199929279326429E-2</v>
      </c>
      <c r="AJ27" s="32">
        <f t="shared" si="17"/>
        <v>9.2259305551459836E-2</v>
      </c>
      <c r="AK27" s="32">
        <f t="shared" si="17"/>
        <v>9.7566862590010975E-2</v>
      </c>
      <c r="AL27" s="32">
        <f t="shared" si="17"/>
        <v>7.0301883272745738E-2</v>
      </c>
      <c r="AM27" s="32">
        <f>+AM26/AM12</f>
        <v>8.369638781543258E-2</v>
      </c>
      <c r="AN27" s="32">
        <f>+AN26/AN12</f>
        <v>2.7488446792463075E-3</v>
      </c>
      <c r="AO27" s="32">
        <f>+AO26/AO12</f>
        <v>7.0205190167982823E-2</v>
      </c>
      <c r="AP27" s="32">
        <f t="shared" ref="AP27:AQ27" si="18">+AP26/AP12</f>
        <v>0.10585247223888883</v>
      </c>
      <c r="AQ27" s="32">
        <f t="shared" si="18"/>
        <v>6.8007759099108098E-2</v>
      </c>
      <c r="AS27" s="32">
        <f>+AS26/AS12</f>
        <v>9.9044290205293026E-2</v>
      </c>
      <c r="AT27" s="32">
        <f>+AT26/AT12</f>
        <v>2.2334787223302059E-2</v>
      </c>
      <c r="AU27" s="32">
        <f>+AU26/AU12</f>
        <v>8.858935922866186E-2</v>
      </c>
      <c r="AV27" s="32">
        <f t="shared" ref="AV27:BC27" si="19">+AV26/AV12</f>
        <v>0.12305695533153561</v>
      </c>
      <c r="AW27" s="32">
        <f t="shared" si="19"/>
        <v>8.5548292116655766E-2</v>
      </c>
      <c r="AX27" s="32">
        <f t="shared" si="19"/>
        <v>3.2520112716749275E-2</v>
      </c>
      <c r="AY27" s="32">
        <f t="shared" si="19"/>
        <v>1.6959379431778721E-2</v>
      </c>
      <c r="AZ27" s="32">
        <f t="shared" si="19"/>
        <v>0.10089264943154103</v>
      </c>
      <c r="BA27" s="32">
        <f t="shared" si="19"/>
        <v>0.12206394338191083</v>
      </c>
      <c r="BB27" s="32">
        <f t="shared" si="19"/>
        <v>7.1096365644204004E-2</v>
      </c>
      <c r="BC27" s="32">
        <f t="shared" si="19"/>
        <v>4.0786030841826706E-2</v>
      </c>
      <c r="BD27" s="32">
        <f t="shared" ref="BD27" si="20">+BD26/BD12</f>
        <v>-1.2149491854991572</v>
      </c>
    </row>
    <row r="28" spans="2:56">
      <c r="B28" s="30"/>
      <c r="C28" s="31"/>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S28" s="32"/>
      <c r="AT28" s="32"/>
      <c r="AU28" s="32"/>
      <c r="AV28" s="32"/>
      <c r="AW28" s="32"/>
      <c r="AX28" s="32"/>
      <c r="AY28" s="32"/>
      <c r="AZ28" s="32"/>
      <c r="BA28" s="32"/>
      <c r="BB28" s="32"/>
      <c r="BC28" s="32"/>
      <c r="BD28" s="32"/>
    </row>
    <row r="29" spans="2:56">
      <c r="B29" s="27" t="s">
        <v>159</v>
      </c>
      <c r="C29" s="28" t="s">
        <v>27</v>
      </c>
      <c r="D29" s="29">
        <f t="shared" ref="D29:AC29" si="21">D26-D18</f>
        <v>465645.32392618479</v>
      </c>
      <c r="E29" s="29">
        <f t="shared" si="21"/>
        <v>324896.41528350487</v>
      </c>
      <c r="F29" s="29">
        <f t="shared" si="21"/>
        <v>750453.8482026672</v>
      </c>
      <c r="G29" s="29">
        <f t="shared" si="21"/>
        <v>585996.41258764314</v>
      </c>
      <c r="H29" s="29">
        <f t="shared" si="21"/>
        <v>2126991.9999999981</v>
      </c>
      <c r="I29" s="29">
        <f t="shared" si="21"/>
        <v>292482</v>
      </c>
      <c r="J29" s="29">
        <f t="shared" si="21"/>
        <v>144724</v>
      </c>
      <c r="K29" s="29">
        <f t="shared" si="21"/>
        <v>376480</v>
      </c>
      <c r="L29" s="29">
        <f t="shared" si="21"/>
        <v>364712</v>
      </c>
      <c r="M29" s="29">
        <f t="shared" si="21"/>
        <v>1178399</v>
      </c>
      <c r="N29" s="29">
        <f t="shared" si="21"/>
        <v>405096</v>
      </c>
      <c r="O29" s="29">
        <f t="shared" si="21"/>
        <v>290304</v>
      </c>
      <c r="P29" s="29">
        <f t="shared" si="21"/>
        <v>505208</v>
      </c>
      <c r="Q29" s="29">
        <f t="shared" si="21"/>
        <v>485031</v>
      </c>
      <c r="R29" s="29">
        <f t="shared" si="21"/>
        <v>1685638</v>
      </c>
      <c r="S29" s="29">
        <f t="shared" si="21"/>
        <v>358212</v>
      </c>
      <c r="T29" s="29">
        <f t="shared" si="21"/>
        <v>262800</v>
      </c>
      <c r="U29" s="29">
        <f t="shared" si="21"/>
        <v>369604</v>
      </c>
      <c r="V29" s="29">
        <f t="shared" si="21"/>
        <v>514015</v>
      </c>
      <c r="W29" s="29">
        <f t="shared" si="21"/>
        <v>1504630</v>
      </c>
      <c r="X29" s="29">
        <f t="shared" si="21"/>
        <v>464428</v>
      </c>
      <c r="Y29" s="29">
        <f t="shared" si="21"/>
        <v>252303</v>
      </c>
      <c r="Z29" s="29">
        <f t="shared" si="21"/>
        <v>353622</v>
      </c>
      <c r="AA29" s="29">
        <f t="shared" si="21"/>
        <v>377973</v>
      </c>
      <c r="AB29" s="29">
        <f t="shared" si="21"/>
        <v>1448326</v>
      </c>
      <c r="AC29" s="29">
        <f t="shared" si="21"/>
        <v>458560.57281667599</v>
      </c>
      <c r="AD29" s="29">
        <v>232012</v>
      </c>
      <c r="AE29" s="29">
        <v>395925</v>
      </c>
      <c r="AF29" s="29">
        <f>AF26-AF18</f>
        <v>441732</v>
      </c>
      <c r="AG29" s="29">
        <f>SUM(AC29:AF29)</f>
        <v>1528229.572816676</v>
      </c>
      <c r="AH29" s="29">
        <f>AH26-AH18</f>
        <v>404493</v>
      </c>
      <c r="AI29" s="29">
        <f>AI26-AI18</f>
        <v>291695</v>
      </c>
      <c r="AJ29" s="29">
        <f>AJ26-AJ18</f>
        <v>496222</v>
      </c>
      <c r="AK29" s="29">
        <f>AK26-AK18</f>
        <v>523749</v>
      </c>
      <c r="AL29" s="29">
        <f>SUM(AH29:AK29)</f>
        <v>1716159</v>
      </c>
      <c r="AM29" s="29">
        <f>AM26-AM18</f>
        <v>479996</v>
      </c>
      <c r="AN29" s="29">
        <f>AN26-AN18</f>
        <v>244024</v>
      </c>
      <c r="AO29" s="29">
        <f>AO26-AO18</f>
        <v>420133</v>
      </c>
      <c r="AP29" s="29">
        <f t="shared" ref="AP29:AQ29" si="22">AP26-AP18</f>
        <v>542612</v>
      </c>
      <c r="AQ29" s="29">
        <f t="shared" si="22"/>
        <v>1686765</v>
      </c>
      <c r="AS29" s="29">
        <f>AS26-AS18</f>
        <v>619331</v>
      </c>
      <c r="AT29" s="29">
        <f>AT26-AT18</f>
        <v>390087</v>
      </c>
      <c r="AU29" s="29">
        <f>AU26-AU18</f>
        <v>564843</v>
      </c>
      <c r="AV29" s="29">
        <f t="shared" ref="AV29:BD29" si="23">AV26-AV18</f>
        <v>685350</v>
      </c>
      <c r="AW29" s="29">
        <f t="shared" si="23"/>
        <v>2259611</v>
      </c>
      <c r="AX29" s="29">
        <f t="shared" si="23"/>
        <v>433766</v>
      </c>
      <c r="AY29" s="29">
        <f t="shared" si="23"/>
        <v>391922</v>
      </c>
      <c r="AZ29" s="29">
        <f t="shared" si="23"/>
        <v>644730</v>
      </c>
      <c r="BA29" s="29">
        <f t="shared" si="23"/>
        <v>741159</v>
      </c>
      <c r="BB29" s="29">
        <f t="shared" si="23"/>
        <v>2211577</v>
      </c>
      <c r="BC29" s="29">
        <f t="shared" si="23"/>
        <v>479064</v>
      </c>
      <c r="BD29" s="29">
        <f t="shared" si="23"/>
        <v>-387978</v>
      </c>
    </row>
    <row r="30" spans="2:56">
      <c r="B30" s="30" t="s">
        <v>160</v>
      </c>
      <c r="C30" s="31" t="s">
        <v>45</v>
      </c>
      <c r="D30" s="32">
        <f t="shared" ref="D30:AC30" si="24">D29/D12</f>
        <v>0.14781355263493379</v>
      </c>
      <c r="E30" s="32">
        <f t="shared" si="24"/>
        <v>0.1015659324576122</v>
      </c>
      <c r="F30" s="32">
        <f t="shared" si="24"/>
        <v>0.21584377765160964</v>
      </c>
      <c r="G30" s="32">
        <f t="shared" si="24"/>
        <v>0.16813037680450379</v>
      </c>
      <c r="H30" s="32">
        <f t="shared" si="24"/>
        <v>0.15978845274460521</v>
      </c>
      <c r="I30" s="32">
        <f t="shared" si="24"/>
        <v>8.8002305952752033E-2</v>
      </c>
      <c r="J30" s="32">
        <f t="shared" si="24"/>
        <v>4.685093804497268E-2</v>
      </c>
      <c r="K30" s="32">
        <f t="shared" si="24"/>
        <v>0.1127528951180644</v>
      </c>
      <c r="L30" s="32">
        <f t="shared" si="24"/>
        <v>0.10508902883009821</v>
      </c>
      <c r="M30" s="32">
        <f t="shared" si="24"/>
        <v>8.9123491199425933E-2</v>
      </c>
      <c r="N30" s="32">
        <f t="shared" si="24"/>
        <v>0.11883240944696183</v>
      </c>
      <c r="O30" s="32">
        <f t="shared" si="24"/>
        <v>9.3679360265590067E-2</v>
      </c>
      <c r="P30" s="32">
        <f t="shared" si="24"/>
        <v>0.15032918952663718</v>
      </c>
      <c r="Q30" s="32">
        <f t="shared" si="24"/>
        <v>0.14275921503343883</v>
      </c>
      <c r="R30" s="32">
        <f t="shared" si="24"/>
        <v>0.12706354888572394</v>
      </c>
      <c r="S30" s="32">
        <f t="shared" si="24"/>
        <v>0.11273621647649755</v>
      </c>
      <c r="T30" s="32">
        <f t="shared" si="24"/>
        <v>8.6228167343017484E-2</v>
      </c>
      <c r="U30" s="32">
        <f t="shared" si="24"/>
        <v>0.11765956769490338</v>
      </c>
      <c r="V30" s="32">
        <f t="shared" si="24"/>
        <v>0.16556118611787418</v>
      </c>
      <c r="W30" s="32">
        <f t="shared" si="24"/>
        <v>0.12064889626021538</v>
      </c>
      <c r="X30" s="32">
        <f t="shared" si="24"/>
        <v>0.16639354070842688</v>
      </c>
      <c r="Y30" s="32">
        <f t="shared" si="24"/>
        <v>0.10456621080264285</v>
      </c>
      <c r="Z30" s="32">
        <f t="shared" si="24"/>
        <v>0.140615121070199</v>
      </c>
      <c r="AA30" s="32">
        <f t="shared" si="24"/>
        <v>0.15703022175248274</v>
      </c>
      <c r="AB30" s="32">
        <f t="shared" si="24"/>
        <v>0.14303287455265379</v>
      </c>
      <c r="AC30" s="32">
        <f t="shared" si="24"/>
        <v>0.19700863886733333</v>
      </c>
      <c r="AD30" s="32">
        <v>0.10992531624398937</v>
      </c>
      <c r="AE30" s="32">
        <v>0.15714265302283048</v>
      </c>
      <c r="AF30" s="32">
        <f t="shared" ref="AF30:AL30" si="25">AF29/AF12</f>
        <v>0.1719261810165523</v>
      </c>
      <c r="AG30" s="32">
        <f t="shared" si="25"/>
        <v>0.16040889318329521</v>
      </c>
      <c r="AH30" s="32">
        <f t="shared" si="25"/>
        <v>0.16326996035034425</v>
      </c>
      <c r="AI30" s="32">
        <f t="shared" si="25"/>
        <v>0.12828897311646834</v>
      </c>
      <c r="AJ30" s="32">
        <f t="shared" si="25"/>
        <v>0.18760514987709043</v>
      </c>
      <c r="AK30" s="32">
        <f t="shared" si="25"/>
        <v>0.18924446239836334</v>
      </c>
      <c r="AL30" s="32">
        <f t="shared" si="25"/>
        <v>0.16885020124370856</v>
      </c>
      <c r="AM30" s="32">
        <f>AM29/AM12</f>
        <v>0.17578819689614053</v>
      </c>
      <c r="AN30" s="32">
        <f>AN29/AN12</f>
        <v>0.10351606080376557</v>
      </c>
      <c r="AO30" s="32">
        <f>AO29/AO12</f>
        <v>0.16859398205684553</v>
      </c>
      <c r="AP30" s="32">
        <f t="shared" ref="AP30:AQ30" si="26">AP29/AP12</f>
        <v>0.19460016217516998</v>
      </c>
      <c r="AQ30" s="32">
        <f t="shared" si="26"/>
        <v>0.16268616755016824</v>
      </c>
      <c r="AS30" s="32">
        <f>AS29/AS12</f>
        <v>0.22681663966342139</v>
      </c>
      <c r="AT30" s="32">
        <f>AT29/AT12</f>
        <v>0.16547663185079542</v>
      </c>
      <c r="AU30" s="32">
        <f>AU29/AU12</f>
        <v>0.22666424824266318</v>
      </c>
      <c r="AV30" s="32">
        <f t="shared" ref="AV30:BD30" si="27">AV29/AV12</f>
        <v>0.24579113832121802</v>
      </c>
      <c r="AW30" s="32">
        <f t="shared" si="27"/>
        <v>0.2179363774706039</v>
      </c>
      <c r="AX30" s="32">
        <f t="shared" si="27"/>
        <v>0.17177028339170339</v>
      </c>
      <c r="AY30" s="32">
        <f t="shared" si="27"/>
        <v>0.16537093289034357</v>
      </c>
      <c r="AZ30" s="32">
        <f t="shared" si="27"/>
        <v>0.24191587557690142</v>
      </c>
      <c r="BA30" s="32">
        <f t="shared" si="27"/>
        <v>0.25818939720657896</v>
      </c>
      <c r="BB30" s="32">
        <f t="shared" si="27"/>
        <v>0.21202113675994472</v>
      </c>
      <c r="BC30" s="32">
        <f t="shared" si="27"/>
        <v>0.20365553229251909</v>
      </c>
      <c r="BD30" s="32">
        <f t="shared" si="27"/>
        <v>-0.67842079862349702</v>
      </c>
    </row>
    <row r="31" spans="2:56">
      <c r="B31" s="30"/>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S31" s="32"/>
      <c r="AT31" s="32"/>
      <c r="AU31" s="32"/>
      <c r="AV31" s="32"/>
      <c r="AW31" s="32"/>
      <c r="AX31" s="32"/>
      <c r="AY31" s="32"/>
      <c r="AZ31" s="32"/>
      <c r="BA31" s="32"/>
      <c r="BB31" s="32"/>
      <c r="BC31" s="32"/>
      <c r="BD31" s="32"/>
    </row>
    <row r="32" spans="2:56">
      <c r="B32" s="27" t="s">
        <v>161</v>
      </c>
      <c r="C32" s="28" t="s">
        <v>27</v>
      </c>
      <c r="D32" s="29">
        <f t="shared" ref="D32:AC32" si="28">D29-D21</f>
        <v>560065.32392618479</v>
      </c>
      <c r="E32" s="29">
        <f t="shared" si="28"/>
        <v>426036.41528350487</v>
      </c>
      <c r="F32" s="29">
        <f t="shared" si="28"/>
        <v>852405.8482026672</v>
      </c>
      <c r="G32" s="29">
        <f t="shared" si="28"/>
        <v>688756.41258764314</v>
      </c>
      <c r="H32" s="29">
        <f t="shared" si="28"/>
        <v>2527263.9999999981</v>
      </c>
      <c r="I32" s="29">
        <f t="shared" si="28"/>
        <v>394763</v>
      </c>
      <c r="J32" s="29">
        <f t="shared" si="28"/>
        <v>248018</v>
      </c>
      <c r="K32" s="29">
        <f t="shared" si="28"/>
        <v>477986</v>
      </c>
      <c r="L32" s="29">
        <f t="shared" si="28"/>
        <v>479667</v>
      </c>
      <c r="M32" s="29">
        <f t="shared" si="28"/>
        <v>1600435</v>
      </c>
      <c r="N32" s="29">
        <f t="shared" si="28"/>
        <v>511596</v>
      </c>
      <c r="O32" s="29">
        <f t="shared" si="28"/>
        <v>383017</v>
      </c>
      <c r="P32" s="29">
        <f t="shared" si="28"/>
        <v>621355</v>
      </c>
      <c r="Q32" s="29">
        <f t="shared" si="28"/>
        <v>610748</v>
      </c>
      <c r="R32" s="29">
        <f t="shared" si="28"/>
        <v>2126715</v>
      </c>
      <c r="S32" s="29">
        <f t="shared" si="28"/>
        <v>486080</v>
      </c>
      <c r="T32" s="29">
        <f t="shared" si="28"/>
        <v>396005</v>
      </c>
      <c r="U32" s="29">
        <f t="shared" si="28"/>
        <v>501346</v>
      </c>
      <c r="V32" s="29">
        <f t="shared" si="28"/>
        <v>642584</v>
      </c>
      <c r="W32" s="29">
        <f t="shared" si="28"/>
        <v>2026014</v>
      </c>
      <c r="X32" s="29">
        <f t="shared" si="28"/>
        <v>593327</v>
      </c>
      <c r="Y32" s="29">
        <f t="shared" si="28"/>
        <v>381096</v>
      </c>
      <c r="Z32" s="29">
        <f t="shared" si="28"/>
        <v>487064</v>
      </c>
      <c r="AA32" s="29">
        <f t="shared" si="28"/>
        <v>511973</v>
      </c>
      <c r="AB32" s="29">
        <f t="shared" si="28"/>
        <v>1973460</v>
      </c>
      <c r="AC32" s="29">
        <f t="shared" si="28"/>
        <v>592163.57281667599</v>
      </c>
      <c r="AD32" s="29">
        <v>370566</v>
      </c>
      <c r="AE32" s="29">
        <v>543368</v>
      </c>
      <c r="AF32" s="29">
        <f>AF29-AF21</f>
        <v>591111</v>
      </c>
      <c r="AG32" s="29">
        <f>SUM(AC32:AF32)</f>
        <v>2097208.572816676</v>
      </c>
      <c r="AH32" s="29">
        <f>AH29-AH21</f>
        <v>554889</v>
      </c>
      <c r="AI32" s="29">
        <f>AI29-AI21</f>
        <v>444826</v>
      </c>
      <c r="AJ32" s="29">
        <f>AJ29-AJ21</f>
        <v>635775</v>
      </c>
      <c r="AK32" s="29">
        <f>AK29-AK21</f>
        <v>660221</v>
      </c>
      <c r="AL32" s="29">
        <f>SUM(AH32:AK32)</f>
        <v>2295711</v>
      </c>
      <c r="AM32" s="29">
        <f>AM29-AM21</f>
        <v>615757</v>
      </c>
      <c r="AN32" s="29">
        <f>AN29-AN21</f>
        <v>381066</v>
      </c>
      <c r="AO32" s="29">
        <f>AO29-AO21</f>
        <v>553528</v>
      </c>
      <c r="AP32" s="29">
        <f t="shared" ref="AP32:AQ32" si="29">AP29-AP21</f>
        <v>674761</v>
      </c>
      <c r="AQ32" s="29">
        <f t="shared" si="29"/>
        <v>2225112</v>
      </c>
      <c r="AS32" s="29"/>
      <c r="AT32" s="29"/>
      <c r="AU32" s="29"/>
      <c r="AV32" s="29"/>
      <c r="AW32" s="29"/>
      <c r="AX32" s="29"/>
      <c r="AY32" s="29"/>
      <c r="AZ32" s="29"/>
      <c r="BA32" s="29"/>
      <c r="BB32" s="29"/>
      <c r="BC32" s="29"/>
      <c r="BD32" s="29"/>
    </row>
    <row r="33" spans="2:56">
      <c r="B33" s="30" t="s">
        <v>162</v>
      </c>
      <c r="C33" s="31" t="s">
        <v>45</v>
      </c>
      <c r="D33" s="32">
        <f t="shared" ref="D33:AC33" si="30">D32/D12</f>
        <v>0.17778605514416734</v>
      </c>
      <c r="E33" s="32">
        <f t="shared" si="30"/>
        <v>0.13318332780436976</v>
      </c>
      <c r="F33" s="32">
        <f t="shared" si="30"/>
        <v>0.24516697303776225</v>
      </c>
      <c r="G33" s="32">
        <f t="shared" si="30"/>
        <v>0.1976136247379488</v>
      </c>
      <c r="H33" s="32">
        <f t="shared" si="30"/>
        <v>0.18985854400822477</v>
      </c>
      <c r="I33" s="32">
        <f t="shared" si="30"/>
        <v>0.1187767257637265</v>
      </c>
      <c r="J33" s="32">
        <f t="shared" si="30"/>
        <v>8.0289903209129335E-2</v>
      </c>
      <c r="K33" s="32">
        <f t="shared" si="30"/>
        <v>0.14315316969268788</v>
      </c>
      <c r="L33" s="32">
        <f t="shared" si="30"/>
        <v>0.13821245034944482</v>
      </c>
      <c r="M33" s="32">
        <f t="shared" si="30"/>
        <v>0.121042494637006</v>
      </c>
      <c r="N33" s="32">
        <f t="shared" si="30"/>
        <v>0.15007352662931225</v>
      </c>
      <c r="O33" s="32">
        <f t="shared" si="30"/>
        <v>0.12359728949944029</v>
      </c>
      <c r="P33" s="32">
        <f t="shared" si="30"/>
        <v>0.18488977521797684</v>
      </c>
      <c r="Q33" s="32">
        <f t="shared" si="30"/>
        <v>0.17976151021943484</v>
      </c>
      <c r="R33" s="32">
        <f t="shared" si="30"/>
        <v>0.16031197408251496</v>
      </c>
      <c r="S33" s="32">
        <f t="shared" si="30"/>
        <v>0.15297873914021845</v>
      </c>
      <c r="T33" s="32">
        <f t="shared" si="30"/>
        <v>0.12993449546678706</v>
      </c>
      <c r="U33" s="32">
        <f t="shared" si="30"/>
        <v>0.15959825549931558</v>
      </c>
      <c r="V33" s="32">
        <f t="shared" si="30"/>
        <v>0.20697249928575639</v>
      </c>
      <c r="W33" s="32">
        <f t="shared" si="30"/>
        <v>0.16245612071256321</v>
      </c>
      <c r="X33" s="32">
        <f t="shared" si="30"/>
        <v>0.21257499618435752</v>
      </c>
      <c r="Y33" s="32">
        <f t="shared" si="30"/>
        <v>0.1579440778430854</v>
      </c>
      <c r="Z33" s="32">
        <f t="shared" si="30"/>
        <v>0.1936773258703797</v>
      </c>
      <c r="AA33" s="32">
        <f t="shared" si="30"/>
        <v>0.21270099642377591</v>
      </c>
      <c r="AB33" s="32">
        <f t="shared" si="30"/>
        <v>0.194893730151002</v>
      </c>
      <c r="AC33" s="32">
        <f t="shared" si="30"/>
        <v>0.25440769744081204</v>
      </c>
      <c r="AD33" s="32">
        <v>0.175571025374852</v>
      </c>
      <c r="AE33" s="32">
        <v>0.21566278736556002</v>
      </c>
      <c r="AF33" s="32">
        <f t="shared" ref="AF33:AM33" si="31">AF32/AF12</f>
        <v>0.23006586977369817</v>
      </c>
      <c r="AG33" s="32">
        <f t="shared" si="31"/>
        <v>0.22013113207854176</v>
      </c>
      <c r="AH33" s="32">
        <f t="shared" si="31"/>
        <v>0.22397595268358703</v>
      </c>
      <c r="AI33" s="32">
        <f t="shared" si="31"/>
        <v>0.19563678073160712</v>
      </c>
      <c r="AJ33" s="32">
        <f t="shared" si="31"/>
        <v>0.24036553027295679</v>
      </c>
      <c r="AK33" s="32">
        <f t="shared" si="31"/>
        <v>0.23855543057668815</v>
      </c>
      <c r="AL33" s="32">
        <f t="shared" si="31"/>
        <v>0.22587141654555051</v>
      </c>
      <c r="AM33" s="32">
        <f t="shared" si="31"/>
        <v>0.22550773913986119</v>
      </c>
      <c r="AN33" s="32">
        <f t="shared" ref="AN33" si="32">AN32/AN12</f>
        <v>0.16164988372556688</v>
      </c>
      <c r="AO33" s="32">
        <f>AO32/AO12</f>
        <v>0.22212368392856927</v>
      </c>
      <c r="AP33" s="32">
        <f t="shared" ref="AP33:AQ33" si="33">AP32/AP12</f>
        <v>0.24199354240134732</v>
      </c>
      <c r="AQ33" s="32">
        <f t="shared" si="33"/>
        <v>0.21460899630350994</v>
      </c>
      <c r="AS33" s="32"/>
      <c r="AT33" s="32"/>
      <c r="AU33" s="32"/>
      <c r="AV33" s="32"/>
      <c r="AW33" s="32"/>
      <c r="AX33" s="32"/>
      <c r="AY33" s="32"/>
      <c r="AZ33" s="32"/>
      <c r="BA33" s="32"/>
      <c r="BB33" s="32"/>
      <c r="BC33" s="32"/>
      <c r="BD33" s="32"/>
    </row>
    <row r="34" spans="2:56">
      <c r="B34" s="5"/>
      <c r="C34" s="6"/>
      <c r="D34" s="19"/>
      <c r="E34" s="19"/>
      <c r="F34" s="19"/>
      <c r="G34" s="19"/>
      <c r="H34" s="19"/>
      <c r="I34" s="19"/>
      <c r="J34" s="19"/>
      <c r="K34" s="19"/>
      <c r="L34" s="19"/>
      <c r="M34" s="19"/>
      <c r="N34" s="33"/>
      <c r="O34" s="33"/>
      <c r="P34" s="33"/>
      <c r="Q34" s="33"/>
      <c r="R34" s="19"/>
      <c r="S34" s="33"/>
      <c r="T34" s="33"/>
      <c r="U34" s="33"/>
      <c r="V34" s="33"/>
      <c r="W34" s="19"/>
      <c r="X34" s="33"/>
      <c r="Y34" s="33"/>
      <c r="Z34" s="33"/>
      <c r="AA34" s="33"/>
      <c r="AB34" s="19"/>
      <c r="AC34" s="33"/>
      <c r="AD34" s="33"/>
      <c r="AE34" s="33"/>
      <c r="AF34" s="33"/>
      <c r="AG34" s="19"/>
      <c r="AH34" s="33"/>
      <c r="AI34" s="33"/>
      <c r="AJ34" s="33"/>
      <c r="AK34" s="33"/>
      <c r="AL34" s="19"/>
      <c r="AM34" s="19"/>
      <c r="AN34" s="19"/>
      <c r="AO34" s="19"/>
      <c r="AP34" s="19"/>
      <c r="AQ34" s="19"/>
      <c r="AS34" s="19"/>
      <c r="AT34" s="19"/>
      <c r="AU34" s="19"/>
      <c r="AV34" s="19"/>
      <c r="AW34" s="19"/>
      <c r="AX34" s="19"/>
      <c r="AY34" s="19"/>
      <c r="AZ34" s="19"/>
      <c r="BA34" s="19"/>
      <c r="BB34" s="19"/>
      <c r="BC34" s="19"/>
      <c r="BD34" s="19"/>
    </row>
    <row r="35" spans="2:56">
      <c r="B35" s="23" t="s">
        <v>46</v>
      </c>
      <c r="C35" s="24"/>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S35" s="25"/>
      <c r="AT35" s="25"/>
      <c r="AU35" s="25"/>
      <c r="AV35" s="25"/>
      <c r="AW35" s="25"/>
      <c r="AX35" s="25"/>
      <c r="AY35" s="25"/>
      <c r="AZ35" s="25"/>
      <c r="BA35" s="25"/>
      <c r="BB35" s="25"/>
      <c r="BC35" s="25"/>
      <c r="BD35" s="25"/>
    </row>
    <row r="36" spans="2:56">
      <c r="B36" s="18" t="s">
        <v>47</v>
      </c>
      <c r="C36" s="6" t="s">
        <v>27</v>
      </c>
      <c r="D36" s="19">
        <v>29427</v>
      </c>
      <c r="E36" s="19">
        <v>57379</v>
      </c>
      <c r="F36" s="19">
        <v>39014</v>
      </c>
      <c r="G36" s="19">
        <v>34739</v>
      </c>
      <c r="H36" s="19">
        <v>160559</v>
      </c>
      <c r="I36" s="19">
        <v>39315</v>
      </c>
      <c r="J36" s="19">
        <v>38106</v>
      </c>
      <c r="K36" s="19">
        <v>23889</v>
      </c>
      <c r="L36" s="19">
        <v>15862</v>
      </c>
      <c r="M36" s="19">
        <v>117172</v>
      </c>
      <c r="N36" s="19">
        <v>29826</v>
      </c>
      <c r="O36" s="19">
        <v>9921</v>
      </c>
      <c r="P36" s="19">
        <v>12003</v>
      </c>
      <c r="Q36" s="19">
        <v>21077</v>
      </c>
      <c r="R36" s="19">
        <v>72828</v>
      </c>
      <c r="S36" s="19">
        <v>19541</v>
      </c>
      <c r="T36" s="19">
        <v>25708</v>
      </c>
      <c r="U36" s="19">
        <v>23347</v>
      </c>
      <c r="V36" s="19">
        <v>21904</v>
      </c>
      <c r="W36" s="19">
        <v>90500</v>
      </c>
      <c r="X36" s="19">
        <v>18490</v>
      </c>
      <c r="Y36" s="19">
        <v>13394</v>
      </c>
      <c r="Z36" s="19">
        <v>32706</v>
      </c>
      <c r="AA36" s="19">
        <v>10490</v>
      </c>
      <c r="AB36" s="19">
        <v>75080</v>
      </c>
      <c r="AC36" s="19">
        <v>10864.177566102817</v>
      </c>
      <c r="AD36" s="19">
        <v>20554</v>
      </c>
      <c r="AE36" s="19">
        <v>21729</v>
      </c>
      <c r="AF36" s="19">
        <v>21802</v>
      </c>
      <c r="AG36" s="19">
        <f>SUM(AC36:AF36)</f>
        <v>74949.177566102822</v>
      </c>
      <c r="AH36" s="19">
        <v>22924</v>
      </c>
      <c r="AI36" s="19">
        <v>19300</v>
      </c>
      <c r="AJ36" s="19">
        <v>24432</v>
      </c>
      <c r="AK36" s="19">
        <v>12039</v>
      </c>
      <c r="AL36" s="19">
        <f>SUM(AH36:AK36)</f>
        <v>78695</v>
      </c>
      <c r="AM36" s="19">
        <v>12187</v>
      </c>
      <c r="AN36" s="19">
        <v>12740</v>
      </c>
      <c r="AO36" s="19">
        <v>9300</v>
      </c>
      <c r="AP36" s="19">
        <v>19026</v>
      </c>
      <c r="AQ36" s="19">
        <f>SUM(AM36:AP36)</f>
        <v>53253</v>
      </c>
      <c r="AS36" s="19">
        <v>12187</v>
      </c>
      <c r="AT36" s="19">
        <v>12740</v>
      </c>
      <c r="AU36" s="19">
        <v>9300</v>
      </c>
      <c r="AV36" s="19">
        <v>19026</v>
      </c>
      <c r="AW36" s="19">
        <f>SUM(AS36:AV36)</f>
        <v>53253</v>
      </c>
      <c r="AX36" s="19">
        <v>5891</v>
      </c>
      <c r="AY36" s="19">
        <v>6309</v>
      </c>
      <c r="AZ36" s="19">
        <v>4063</v>
      </c>
      <c r="BA36" s="19">
        <v>10020</v>
      </c>
      <c r="BB36" s="19">
        <f>SUM(AX36:BA36)</f>
        <v>26283</v>
      </c>
      <c r="BC36" s="19">
        <v>7088</v>
      </c>
      <c r="BD36" s="19">
        <v>5953</v>
      </c>
    </row>
    <row r="37" spans="2:56">
      <c r="B37" s="18" t="s">
        <v>48</v>
      </c>
      <c r="C37" s="6" t="s">
        <v>27</v>
      </c>
      <c r="D37" s="19">
        <v>-94777</v>
      </c>
      <c r="E37" s="19">
        <v>-117217</v>
      </c>
      <c r="F37" s="19">
        <v>-124027</v>
      </c>
      <c r="G37" s="19">
        <v>-116587</v>
      </c>
      <c r="H37" s="19">
        <v>-452608</v>
      </c>
      <c r="I37" s="19">
        <v>-107811</v>
      </c>
      <c r="J37" s="19">
        <v>-122271</v>
      </c>
      <c r="K37" s="19">
        <v>-105249</v>
      </c>
      <c r="L37" s="19">
        <v>-108870</v>
      </c>
      <c r="M37" s="19">
        <v>-444201</v>
      </c>
      <c r="N37" s="19">
        <v>-110174</v>
      </c>
      <c r="O37" s="19">
        <v>-116251</v>
      </c>
      <c r="P37" s="19">
        <v>-113794</v>
      </c>
      <c r="Q37" s="19">
        <v>-122304</v>
      </c>
      <c r="R37" s="19">
        <v>-462524</v>
      </c>
      <c r="S37" s="19">
        <v>-131384</v>
      </c>
      <c r="T37" s="19">
        <v>-113034</v>
      </c>
      <c r="U37" s="19">
        <v>-85930</v>
      </c>
      <c r="V37" s="19">
        <v>-99686</v>
      </c>
      <c r="W37" s="19">
        <v>-430034</v>
      </c>
      <c r="X37" s="19">
        <v>-95333</v>
      </c>
      <c r="Y37" s="19">
        <v>-110250</v>
      </c>
      <c r="Z37" s="19">
        <v>-107909</v>
      </c>
      <c r="AA37" s="19">
        <v>-99865</v>
      </c>
      <c r="AB37" s="19">
        <v>-413357</v>
      </c>
      <c r="AC37" s="19">
        <v>-103049</v>
      </c>
      <c r="AD37" s="19">
        <v>-103583</v>
      </c>
      <c r="AE37" s="19">
        <v>-103931</v>
      </c>
      <c r="AF37" s="19">
        <v>-105773</v>
      </c>
      <c r="AG37" s="19">
        <f>SUM(AC37:AF37)</f>
        <v>-416336</v>
      </c>
      <c r="AH37" s="19">
        <v>-95788</v>
      </c>
      <c r="AI37" s="19">
        <v>-102545</v>
      </c>
      <c r="AJ37" s="19">
        <v>-104720</v>
      </c>
      <c r="AK37" s="19">
        <v>-90233</v>
      </c>
      <c r="AL37" s="19">
        <f>SUM(AH37:AK37)</f>
        <v>-393286</v>
      </c>
      <c r="AM37" s="19">
        <v>-86217</v>
      </c>
      <c r="AN37" s="19">
        <v>-91252</v>
      </c>
      <c r="AO37" s="19">
        <v>-91310</v>
      </c>
      <c r="AP37" s="19">
        <v>-87490</v>
      </c>
      <c r="AQ37" s="19">
        <f>SUM(AM37:AP37)</f>
        <v>-356269</v>
      </c>
      <c r="AS37" s="19">
        <v>-133355</v>
      </c>
      <c r="AT37" s="19">
        <v>-139171</v>
      </c>
      <c r="AU37" s="19">
        <v>-135827</v>
      </c>
      <c r="AV37" s="19">
        <v>-130784</v>
      </c>
      <c r="AW37" s="19">
        <f>SUM(AS37:AV37)</f>
        <v>-539137</v>
      </c>
      <c r="AX37" s="19">
        <v>-138446</v>
      </c>
      <c r="AY37" s="19">
        <v>-141799</v>
      </c>
      <c r="AZ37" s="19">
        <v>-145813</v>
      </c>
      <c r="BA37" s="19">
        <v>-163876</v>
      </c>
      <c r="BB37" s="19">
        <f>SUM(AX37:BA37)</f>
        <v>-589934</v>
      </c>
      <c r="BC37" s="19">
        <v>-127354</v>
      </c>
      <c r="BD37" s="19">
        <v>-128795</v>
      </c>
    </row>
    <row r="38" spans="2:56">
      <c r="B38" s="18" t="s">
        <v>49</v>
      </c>
      <c r="C38" s="6" t="s">
        <v>27</v>
      </c>
      <c r="D38" s="19">
        <v>93008</v>
      </c>
      <c r="E38" s="19">
        <v>135624</v>
      </c>
      <c r="F38" s="19">
        <v>-744068</v>
      </c>
      <c r="G38" s="19">
        <v>-42721</v>
      </c>
      <c r="H38" s="19">
        <v>-558157</v>
      </c>
      <c r="I38" s="19">
        <v>151528</v>
      </c>
      <c r="J38" s="19">
        <v>-435557</v>
      </c>
      <c r="K38" s="19">
        <v>9346</v>
      </c>
      <c r="L38" s="19">
        <v>-54207</v>
      </c>
      <c r="M38" s="19">
        <v>-328890</v>
      </c>
      <c r="N38" s="19">
        <v>37502</v>
      </c>
      <c r="O38" s="19">
        <v>-386570</v>
      </c>
      <c r="P38" s="19">
        <v>-46405</v>
      </c>
      <c r="Q38" s="19">
        <v>-142623</v>
      </c>
      <c r="R38" s="19">
        <v>-538097</v>
      </c>
      <c r="S38" s="19">
        <v>-27303</v>
      </c>
      <c r="T38" s="19">
        <v>33469</v>
      </c>
      <c r="U38" s="19">
        <v>-152729</v>
      </c>
      <c r="V38" s="19">
        <v>37963</v>
      </c>
      <c r="W38" s="19">
        <v>-108599</v>
      </c>
      <c r="X38" s="19">
        <v>-197965</v>
      </c>
      <c r="Y38" s="19">
        <v>20219</v>
      </c>
      <c r="Z38" s="19">
        <v>-231060</v>
      </c>
      <c r="AA38" s="19">
        <v>-123951</v>
      </c>
      <c r="AB38" s="19">
        <v>-532757</v>
      </c>
      <c r="AC38" s="19">
        <v>71433.987212188309</v>
      </c>
      <c r="AD38" s="19">
        <v>59031</v>
      </c>
      <c r="AE38" s="19">
        <v>-1352</v>
      </c>
      <c r="AF38" s="19">
        <v>-81755</v>
      </c>
      <c r="AG38" s="19">
        <f>SUM(AC38:AF38)</f>
        <v>47357.987212188309</v>
      </c>
      <c r="AH38" s="19">
        <v>48874</v>
      </c>
      <c r="AI38" s="19">
        <v>-60929</v>
      </c>
      <c r="AJ38" s="19">
        <v>40614</v>
      </c>
      <c r="AK38" s="19">
        <v>-54284</v>
      </c>
      <c r="AL38" s="19">
        <f>SUM(AH38:AK38)</f>
        <v>-25725</v>
      </c>
      <c r="AM38" s="19">
        <v>-211</v>
      </c>
      <c r="AN38" s="19">
        <v>-47097</v>
      </c>
      <c r="AO38" s="19">
        <v>-58010</v>
      </c>
      <c r="AP38" s="19">
        <v>244</v>
      </c>
      <c r="AQ38" s="19">
        <f>SUM(AM38:AP38)</f>
        <v>-105074</v>
      </c>
      <c r="AS38" s="19">
        <v>-211</v>
      </c>
      <c r="AT38" s="19">
        <v>-145977</v>
      </c>
      <c r="AU38" s="19">
        <v>-82847</v>
      </c>
      <c r="AV38" s="19">
        <v>243600.27225840033</v>
      </c>
      <c r="AW38" s="19">
        <f>SUM(AS38:AV38)</f>
        <v>14565.272258400335</v>
      </c>
      <c r="AX38" s="19">
        <v>6877</v>
      </c>
      <c r="AY38" s="19">
        <v>28101</v>
      </c>
      <c r="AZ38" s="19">
        <v>-72319</v>
      </c>
      <c r="BA38" s="19">
        <v>1306</v>
      </c>
      <c r="BB38" s="19">
        <f>SUM(AX38:BA38)</f>
        <v>-36035</v>
      </c>
      <c r="BC38" s="19">
        <v>-1896501</v>
      </c>
      <c r="BD38" s="19">
        <v>-433638</v>
      </c>
    </row>
    <row r="39" spans="2:56">
      <c r="B39" s="20" t="s">
        <v>50</v>
      </c>
      <c r="C39" s="21" t="s">
        <v>27</v>
      </c>
      <c r="D39" s="22">
        <v>27658</v>
      </c>
      <c r="E39" s="22">
        <v>75786</v>
      </c>
      <c r="F39" s="22">
        <v>-829081</v>
      </c>
      <c r="G39" s="22">
        <v>-124569</v>
      </c>
      <c r="H39" s="22">
        <v>-850206</v>
      </c>
      <c r="I39" s="22">
        <v>83032</v>
      </c>
      <c r="J39" s="22">
        <v>-519722</v>
      </c>
      <c r="K39" s="22">
        <v>-72014</v>
      </c>
      <c r="L39" s="22">
        <v>-147215</v>
      </c>
      <c r="M39" s="22">
        <v>-655919</v>
      </c>
      <c r="N39" s="22">
        <v>-42846</v>
      </c>
      <c r="O39" s="22">
        <v>-492900</v>
      </c>
      <c r="P39" s="22">
        <v>-148196</v>
      </c>
      <c r="Q39" s="22">
        <v>-243850</v>
      </c>
      <c r="R39" s="22">
        <v>-927793</v>
      </c>
      <c r="S39" s="22">
        <v>-139146</v>
      </c>
      <c r="T39" s="22">
        <v>-53857</v>
      </c>
      <c r="U39" s="22">
        <v>-215312</v>
      </c>
      <c r="V39" s="22">
        <v>-39819</v>
      </c>
      <c r="W39" s="22">
        <v>-448133</v>
      </c>
      <c r="X39" s="22">
        <v>-274808</v>
      </c>
      <c r="Y39" s="22">
        <v>-76637</v>
      </c>
      <c r="Z39" s="22">
        <v>-306263</v>
      </c>
      <c r="AA39" s="22">
        <v>-213326</v>
      </c>
      <c r="AB39" s="22">
        <v>-871034</v>
      </c>
      <c r="AC39" s="22">
        <v>-20750.835221708869</v>
      </c>
      <c r="AD39" s="22">
        <v>-23998</v>
      </c>
      <c r="AE39" s="22">
        <v>-83554</v>
      </c>
      <c r="AF39" s="22">
        <f>AF36+AF37+AF38</f>
        <v>-165726</v>
      </c>
      <c r="AG39" s="22">
        <f>SUM(AC39:AF39)</f>
        <v>-294028.83522170887</v>
      </c>
      <c r="AH39" s="22">
        <f>AH36+AH37+AH38</f>
        <v>-23990</v>
      </c>
      <c r="AI39" s="22">
        <f>AI36+AI37+AI38</f>
        <v>-144174</v>
      </c>
      <c r="AJ39" s="22">
        <f>AJ36+AJ37+AJ38</f>
        <v>-39674</v>
      </c>
      <c r="AK39" s="22">
        <f>AK36+AK37+AK38</f>
        <v>-132478</v>
      </c>
      <c r="AL39" s="22">
        <f>SUM(AH39:AK39)</f>
        <v>-340316</v>
      </c>
      <c r="AM39" s="22">
        <f>AM36+AM37+AM38</f>
        <v>-74241</v>
      </c>
      <c r="AN39" s="22">
        <f>AN36+AN37+AN38</f>
        <v>-125609</v>
      </c>
      <c r="AO39" s="22">
        <f>AO36+AO37+AO38</f>
        <v>-140020</v>
      </c>
      <c r="AP39" s="22">
        <f>AP36+AP37+AP38</f>
        <v>-68220</v>
      </c>
      <c r="AQ39" s="22">
        <f>SUM(AM39:AP39)</f>
        <v>-408090</v>
      </c>
      <c r="AS39" s="22">
        <f>AS36+AS37+AS38</f>
        <v>-121379</v>
      </c>
      <c r="AT39" s="22">
        <f>AT36+AT37+AT38</f>
        <v>-272408</v>
      </c>
      <c r="AU39" s="22">
        <f>AU36+AU37+AU38</f>
        <v>-209374</v>
      </c>
      <c r="AV39" s="22">
        <f>AV36+AV37+AV38</f>
        <v>131842.27225840033</v>
      </c>
      <c r="AW39" s="22">
        <f>SUM(AS39:AV39)</f>
        <v>-471318.72774159967</v>
      </c>
      <c r="AX39" s="22">
        <f>AX36+AX37+AX38</f>
        <v>-125678</v>
      </c>
      <c r="AY39" s="22">
        <f>AY36+AY37+AY38</f>
        <v>-107389</v>
      </c>
      <c r="AZ39" s="22">
        <f>AZ36+AZ37+AZ38</f>
        <v>-214069</v>
      </c>
      <c r="BA39" s="22">
        <f>BA36+BA37+BA38</f>
        <v>-152550</v>
      </c>
      <c r="BB39" s="22">
        <f>SUM(AX39:BA39)</f>
        <v>-599686</v>
      </c>
      <c r="BC39" s="22">
        <f>BC36+BC37+BC38</f>
        <v>-2016767</v>
      </c>
      <c r="BD39" s="22">
        <f>BD36+BD37+BD38</f>
        <v>-556480</v>
      </c>
    </row>
    <row r="40" spans="2:56">
      <c r="B40" s="5" t="s">
        <v>31</v>
      </c>
      <c r="C40" s="6"/>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S40" s="19"/>
      <c r="AT40" s="19"/>
      <c r="AU40" s="19"/>
      <c r="AV40" s="19"/>
      <c r="AW40" s="19"/>
      <c r="AX40" s="19"/>
      <c r="AY40" s="19"/>
      <c r="AZ40" s="19"/>
      <c r="BA40" s="19"/>
      <c r="BB40" s="19"/>
      <c r="BC40" s="19"/>
      <c r="BD40" s="19"/>
    </row>
    <row r="41" spans="2:56">
      <c r="B41" s="27" t="s">
        <v>51</v>
      </c>
      <c r="C41" s="28" t="s">
        <v>27</v>
      </c>
      <c r="D41" s="29">
        <v>222944.32392618479</v>
      </c>
      <c r="E41" s="29">
        <v>119438.41528350487</v>
      </c>
      <c r="F41" s="29">
        <v>-364056.1517973328</v>
      </c>
      <c r="G41" s="29">
        <v>182414.41258764314</v>
      </c>
      <c r="H41" s="29">
        <v>160740.99999999814</v>
      </c>
      <c r="I41" s="29">
        <v>97738</v>
      </c>
      <c r="J41" s="29">
        <v>-636714</v>
      </c>
      <c r="K41" s="29">
        <v>33370</v>
      </c>
      <c r="L41" s="29">
        <v>-58939</v>
      </c>
      <c r="M41" s="29">
        <v>-564544</v>
      </c>
      <c r="N41" s="29">
        <v>71357</v>
      </c>
      <c r="O41" s="29">
        <v>-453540</v>
      </c>
      <c r="P41" s="29">
        <v>107288</v>
      </c>
      <c r="Q41" s="29">
        <v>-8991</v>
      </c>
      <c r="R41" s="29">
        <v>-283888</v>
      </c>
      <c r="S41" s="29">
        <v>-26524</v>
      </c>
      <c r="T41" s="29">
        <v>-38496</v>
      </c>
      <c r="U41" s="29">
        <v>-96939</v>
      </c>
      <c r="V41" s="29">
        <v>227192</v>
      </c>
      <c r="W41" s="29">
        <v>65233</v>
      </c>
      <c r="X41" s="29">
        <v>-47828</v>
      </c>
      <c r="Y41" s="29">
        <v>-59420</v>
      </c>
      <c r="Z41" s="29">
        <v>-185693</v>
      </c>
      <c r="AA41" s="29">
        <v>-64174</v>
      </c>
      <c r="AB41" s="29">
        <v>-357115</v>
      </c>
      <c r="AC41" s="29">
        <v>198358.73759496713</v>
      </c>
      <c r="AD41" s="29">
        <v>-22692</v>
      </c>
      <c r="AE41" s="29">
        <v>68765</v>
      </c>
      <c r="AF41" s="29">
        <f>AF26+AF39</f>
        <v>29442</v>
      </c>
      <c r="AG41" s="29">
        <f>SUM(AC41:AF41)</f>
        <v>273873.73759496713</v>
      </c>
      <c r="AH41" s="29">
        <f>AH26+AH39</f>
        <v>128288</v>
      </c>
      <c r="AI41" s="29">
        <f>AI26+AI39</f>
        <v>-95971</v>
      </c>
      <c r="AJ41" s="29">
        <f>AJ26+AJ39</f>
        <v>204355</v>
      </c>
      <c r="AK41" s="29">
        <f>AK26+AK39</f>
        <v>137546</v>
      </c>
      <c r="AL41" s="29">
        <f>SUM(AH41:AK41)</f>
        <v>374218</v>
      </c>
      <c r="AM41" s="29">
        <f>AM26+AM39</f>
        <v>154295</v>
      </c>
      <c r="AN41" s="29">
        <f>AN26+AN39</f>
        <v>-119129</v>
      </c>
      <c r="AO41" s="29">
        <f>AO26+AO39</f>
        <v>34930</v>
      </c>
      <c r="AP41" s="29">
        <f>AP26+AP39</f>
        <v>226933</v>
      </c>
      <c r="AQ41" s="29">
        <f>SUM(AM41:AP41)</f>
        <v>297029</v>
      </c>
      <c r="AS41" s="29">
        <f>AS26+AS39</f>
        <v>149065</v>
      </c>
      <c r="AT41" s="29">
        <f>AT26+AT39</f>
        <v>-219757</v>
      </c>
      <c r="AU41" s="29">
        <f>AU26+AU39</f>
        <v>11389</v>
      </c>
      <c r="AV41" s="29">
        <f>AV26+AV39</f>
        <v>474967.27225840033</v>
      </c>
      <c r="AW41" s="29">
        <f>SUM(AS41:AV41)</f>
        <v>415664.27225840033</v>
      </c>
      <c r="AX41" s="29">
        <f>AX26+AX39</f>
        <v>-43556</v>
      </c>
      <c r="AY41" s="29">
        <f>AY26+AY39</f>
        <v>-67196</v>
      </c>
      <c r="AZ41" s="29">
        <f>AZ26+AZ39</f>
        <v>54820</v>
      </c>
      <c r="BA41" s="29">
        <f>BA26+BA39</f>
        <v>197847</v>
      </c>
      <c r="BB41" s="29">
        <f>SUM(AX41:BA41)</f>
        <v>141915</v>
      </c>
      <c r="BC41" s="29">
        <f>BC26+BC39</f>
        <v>-1920825</v>
      </c>
      <c r="BD41" s="29">
        <f>BD26+BD39</f>
        <v>-1251290</v>
      </c>
    </row>
    <row r="42" spans="2:56">
      <c r="B42" s="13"/>
      <c r="C42" s="1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S42" s="34"/>
      <c r="AT42" s="34"/>
      <c r="AU42" s="34"/>
      <c r="AV42" s="34"/>
      <c r="AW42" s="34"/>
      <c r="AX42" s="34"/>
      <c r="AY42" s="34"/>
      <c r="AZ42" s="34"/>
      <c r="BA42" s="34"/>
      <c r="BB42" s="34"/>
      <c r="BC42" s="34"/>
      <c r="BD42" s="34"/>
    </row>
    <row r="43" spans="2:56">
      <c r="B43" s="18" t="s">
        <v>52</v>
      </c>
      <c r="C43" s="6" t="s">
        <v>27</v>
      </c>
      <c r="D43" s="19">
        <v>-66346.490134902895</v>
      </c>
      <c r="E43" s="19">
        <v>-60697.021196391608</v>
      </c>
      <c r="F43" s="19">
        <v>108910.59161109311</v>
      </c>
      <c r="G43" s="19">
        <v>-53015.980279798605</v>
      </c>
      <c r="H43" s="19">
        <v>-71148.899999999994</v>
      </c>
      <c r="I43" s="19">
        <v>-46211</v>
      </c>
      <c r="J43" s="19">
        <v>190385</v>
      </c>
      <c r="K43" s="19">
        <v>-75050</v>
      </c>
      <c r="L43" s="19">
        <v>553</v>
      </c>
      <c r="M43" s="19">
        <v>69676</v>
      </c>
      <c r="N43" s="19">
        <v>-32873</v>
      </c>
      <c r="O43" s="19">
        <v>130695</v>
      </c>
      <c r="P43" s="19">
        <v>-52078</v>
      </c>
      <c r="Q43" s="19">
        <v>-25675</v>
      </c>
      <c r="R43" s="19">
        <v>20069</v>
      </c>
      <c r="S43" s="19">
        <v>-12459</v>
      </c>
      <c r="T43" s="19">
        <v>-16432</v>
      </c>
      <c r="U43" s="19">
        <v>4106</v>
      </c>
      <c r="V43" s="19">
        <v>-117409</v>
      </c>
      <c r="W43" s="19">
        <v>-142194</v>
      </c>
      <c r="X43" s="19">
        <v>23553</v>
      </c>
      <c r="Y43" s="19">
        <v>13400</v>
      </c>
      <c r="Z43" s="19">
        <v>82204</v>
      </c>
      <c r="AA43" s="19">
        <v>59226</v>
      </c>
      <c r="AB43" s="19">
        <v>178383</v>
      </c>
      <c r="AC43" s="19">
        <v>-82327</v>
      </c>
      <c r="AD43" s="19">
        <v>-62572</v>
      </c>
      <c r="AE43" s="19">
        <v>-52441</v>
      </c>
      <c r="AF43" s="19">
        <v>34136</v>
      </c>
      <c r="AG43" s="19">
        <f>SUM(AC43:AF43)</f>
        <v>-163204</v>
      </c>
      <c r="AH43" s="19">
        <v>-53488</v>
      </c>
      <c r="AI43" s="19">
        <v>-28019</v>
      </c>
      <c r="AJ43" s="19">
        <v>-26096</v>
      </c>
      <c r="AK43" s="19">
        <v>-65901</v>
      </c>
      <c r="AL43" s="19">
        <f>SUM(AH43:AK43)</f>
        <v>-173504</v>
      </c>
      <c r="AM43" s="19">
        <v>-46723</v>
      </c>
      <c r="AN43" s="19">
        <v>7452</v>
      </c>
      <c r="AO43" s="19">
        <v>20440</v>
      </c>
      <c r="AP43" s="19">
        <v>-64951</v>
      </c>
      <c r="AQ43" s="19">
        <f>SUM(AM43:AP43)</f>
        <v>-83782</v>
      </c>
      <c r="AS43" s="19">
        <v>-43213</v>
      </c>
      <c r="AT43" s="19">
        <v>13881</v>
      </c>
      <c r="AU43" s="19">
        <v>26365</v>
      </c>
      <c r="AV43" s="19">
        <v>-70913</v>
      </c>
      <c r="AW43" s="19">
        <f>SUM(AS43:AV43)</f>
        <v>-73880</v>
      </c>
      <c r="AX43" s="19">
        <v>-13041</v>
      </c>
      <c r="AY43" s="19">
        <v>3767</v>
      </c>
      <c r="AZ43" s="19">
        <v>32202</v>
      </c>
      <c r="BA43" s="19">
        <v>30770</v>
      </c>
      <c r="BB43" s="19">
        <f>SUM(AX43:BA43)</f>
        <v>53698</v>
      </c>
      <c r="BC43" s="19">
        <v>-202676</v>
      </c>
      <c r="BD43" s="19">
        <v>357443</v>
      </c>
    </row>
    <row r="44" spans="2:56">
      <c r="B44" s="18"/>
      <c r="C44" s="6"/>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S44" s="19"/>
      <c r="AT44" s="19"/>
      <c r="AU44" s="19"/>
      <c r="AV44" s="19"/>
      <c r="AW44" s="19"/>
      <c r="AX44" s="19"/>
      <c r="AY44" s="19"/>
      <c r="AZ44" s="19"/>
      <c r="BA44" s="19"/>
      <c r="BB44" s="19"/>
      <c r="BC44" s="19"/>
      <c r="BD44" s="19"/>
    </row>
    <row r="45" spans="2:56">
      <c r="B45" s="27" t="s">
        <v>53</v>
      </c>
      <c r="C45" s="28" t="s">
        <v>27</v>
      </c>
      <c r="D45" s="29">
        <v>156597.83379128191</v>
      </c>
      <c r="E45" s="29">
        <v>58741.394087113265</v>
      </c>
      <c r="F45" s="29">
        <v>-255145.56018623969</v>
      </c>
      <c r="G45" s="29">
        <v>129398.43230784453</v>
      </c>
      <c r="H45" s="29">
        <v>89592.099999998143</v>
      </c>
      <c r="I45" s="29">
        <v>51527</v>
      </c>
      <c r="J45" s="29">
        <v>-446329</v>
      </c>
      <c r="K45" s="29">
        <v>-41680</v>
      </c>
      <c r="L45" s="29">
        <v>-58386</v>
      </c>
      <c r="M45" s="29">
        <v>-494868</v>
      </c>
      <c r="N45" s="29">
        <v>38484</v>
      </c>
      <c r="O45" s="29">
        <v>-322845</v>
      </c>
      <c r="P45" s="29">
        <v>55210</v>
      </c>
      <c r="Q45" s="29">
        <v>-34666</v>
      </c>
      <c r="R45" s="29">
        <v>-263819</v>
      </c>
      <c r="S45" s="29">
        <v>-38983</v>
      </c>
      <c r="T45" s="29">
        <v>-54928</v>
      </c>
      <c r="U45" s="29">
        <v>-92833</v>
      </c>
      <c r="V45" s="29">
        <v>109783</v>
      </c>
      <c r="W45" s="29">
        <v>-76961</v>
      </c>
      <c r="X45" s="29">
        <v>-24275</v>
      </c>
      <c r="Y45" s="29">
        <v>-46020</v>
      </c>
      <c r="Z45" s="29">
        <v>-103489</v>
      </c>
      <c r="AA45" s="29">
        <v>-4948</v>
      </c>
      <c r="AB45" s="29">
        <v>-178732</v>
      </c>
      <c r="AC45" s="29">
        <v>116031.73759496713</v>
      </c>
      <c r="AD45" s="29">
        <v>-85264</v>
      </c>
      <c r="AE45" s="29">
        <v>16324</v>
      </c>
      <c r="AF45" s="29">
        <f>AF41+AF43</f>
        <v>63578</v>
      </c>
      <c r="AG45" s="29">
        <f>SUM(AC45:AF45)</f>
        <v>110669.73759496713</v>
      </c>
      <c r="AH45" s="29">
        <f>AH41+AH43</f>
        <v>74800</v>
      </c>
      <c r="AI45" s="29">
        <f>AI41+AI43</f>
        <v>-123990</v>
      </c>
      <c r="AJ45" s="29">
        <f>AJ41+AJ43</f>
        <v>178259</v>
      </c>
      <c r="AK45" s="29">
        <f>AK41+AK43</f>
        <v>71645</v>
      </c>
      <c r="AL45" s="29">
        <f>SUM(AH45:AK45)</f>
        <v>200714</v>
      </c>
      <c r="AM45" s="29">
        <f>AM41+AM43</f>
        <v>107572</v>
      </c>
      <c r="AN45" s="29">
        <f>AN41+AN43</f>
        <v>-111677</v>
      </c>
      <c r="AO45" s="29">
        <f>AO41+AO43</f>
        <v>55370</v>
      </c>
      <c r="AP45" s="29">
        <f>AP41+AP43</f>
        <v>161982</v>
      </c>
      <c r="AQ45" s="29">
        <f>SUM(AM45:AP45)</f>
        <v>213247</v>
      </c>
      <c r="AS45" s="29">
        <f>AS41+AS43</f>
        <v>105852</v>
      </c>
      <c r="AT45" s="29">
        <f>AT41+AT43</f>
        <v>-205876</v>
      </c>
      <c r="AU45" s="29">
        <f>AU41+AU43</f>
        <v>37754</v>
      </c>
      <c r="AV45" s="29">
        <f>AV41+AV43</f>
        <v>404054.27225840033</v>
      </c>
      <c r="AW45" s="29">
        <f>SUM(AS45:AV45)</f>
        <v>341784.27225840033</v>
      </c>
      <c r="AX45" s="29">
        <f>AX41+AX43</f>
        <v>-56597</v>
      </c>
      <c r="AY45" s="29">
        <f>AY41+AY43</f>
        <v>-63429</v>
      </c>
      <c r="AZ45" s="29">
        <f>AZ41+AZ43</f>
        <v>87022</v>
      </c>
      <c r="BA45" s="29">
        <f>BA41+BA43</f>
        <v>228617</v>
      </c>
      <c r="BB45" s="29">
        <f>SUM(AX45:BA45)</f>
        <v>195613</v>
      </c>
      <c r="BC45" s="29">
        <f>BC41+BC43</f>
        <v>-2123501</v>
      </c>
      <c r="BD45" s="29">
        <f>BD41+BD43</f>
        <v>-893847</v>
      </c>
    </row>
    <row r="46" spans="2:56">
      <c r="B46" s="13" t="s">
        <v>54</v>
      </c>
      <c r="C46" s="1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S46" s="34"/>
      <c r="AT46" s="34"/>
      <c r="AU46" s="34"/>
      <c r="AV46" s="34"/>
      <c r="AW46" s="34"/>
      <c r="AX46" s="34"/>
      <c r="AY46" s="34"/>
      <c r="AZ46" s="34"/>
      <c r="BA46" s="34"/>
      <c r="BB46" s="34"/>
      <c r="BC46" s="34"/>
      <c r="BD46" s="34"/>
    </row>
    <row r="47" spans="2:56">
      <c r="B47" s="18" t="s">
        <v>55</v>
      </c>
      <c r="C47" s="6" t="s">
        <v>27</v>
      </c>
      <c r="D47" s="19">
        <v>144918.83379128191</v>
      </c>
      <c r="E47" s="19">
        <v>47328.452879497869</v>
      </c>
      <c r="F47" s="19">
        <v>-277341.56018623966</v>
      </c>
      <c r="G47" s="19">
        <v>114885.43230784453</v>
      </c>
      <c r="H47" s="19">
        <v>29791.158792382746</v>
      </c>
      <c r="I47" s="19">
        <v>44626</v>
      </c>
      <c r="J47" s="19">
        <v>-448793</v>
      </c>
      <c r="K47" s="19">
        <v>-49185</v>
      </c>
      <c r="L47" s="19">
        <v>-69780</v>
      </c>
      <c r="M47" s="19">
        <v>-523131</v>
      </c>
      <c r="N47" s="19">
        <v>42747</v>
      </c>
      <c r="O47" s="19">
        <v>-329830</v>
      </c>
      <c r="P47" s="19">
        <v>52093</v>
      </c>
      <c r="Q47" s="19">
        <v>-46122</v>
      </c>
      <c r="R47" s="19">
        <v>-281114</v>
      </c>
      <c r="S47" s="19">
        <v>-41333</v>
      </c>
      <c r="T47" s="19">
        <v>-58910</v>
      </c>
      <c r="U47" s="19">
        <v>-107829</v>
      </c>
      <c r="V47" s="19">
        <v>98282</v>
      </c>
      <c r="W47" s="19">
        <v>-109790</v>
      </c>
      <c r="X47" s="19">
        <v>-39947</v>
      </c>
      <c r="Y47" s="19">
        <v>-49727</v>
      </c>
      <c r="Z47" s="19">
        <v>-113344</v>
      </c>
      <c r="AA47" s="19">
        <v>-16256</v>
      </c>
      <c r="AB47" s="19">
        <v>-219274</v>
      </c>
      <c r="AC47" s="19">
        <v>102208</v>
      </c>
      <c r="AD47" s="19">
        <v>-92075</v>
      </c>
      <c r="AE47" s="19">
        <v>4742</v>
      </c>
      <c r="AF47" s="19">
        <v>54345</v>
      </c>
      <c r="AG47" s="19">
        <f>SUM(AC47:AF47)</f>
        <v>69220</v>
      </c>
      <c r="AH47" s="19">
        <v>65557</v>
      </c>
      <c r="AI47" s="19">
        <v>-138038</v>
      </c>
      <c r="AJ47" s="19">
        <v>160621</v>
      </c>
      <c r="AK47" s="19">
        <v>67164</v>
      </c>
      <c r="AL47" s="19">
        <f>SUM(AH47:AK47)</f>
        <v>155304</v>
      </c>
      <c r="AM47" s="19">
        <v>93889</v>
      </c>
      <c r="AN47" s="19">
        <v>-113554</v>
      </c>
      <c r="AO47" s="19">
        <v>52942</v>
      </c>
      <c r="AP47" s="19">
        <v>148658</v>
      </c>
      <c r="AQ47" s="19">
        <f>SUM(AM47:AP47)</f>
        <v>181935</v>
      </c>
      <c r="AS47" s="19">
        <v>92169</v>
      </c>
      <c r="AT47" s="19">
        <v>-207753</v>
      </c>
      <c r="AU47" s="19">
        <v>35213</v>
      </c>
      <c r="AV47" s="19">
        <v>390180.27225840033</v>
      </c>
      <c r="AW47" s="19">
        <f>SUM(AS47:AV47)</f>
        <v>309809.27225840033</v>
      </c>
      <c r="AX47" s="19">
        <v>-60074</v>
      </c>
      <c r="AY47" s="19">
        <v>-62817</v>
      </c>
      <c r="AZ47" s="19">
        <v>86265</v>
      </c>
      <c r="BA47" s="19">
        <v>227057</v>
      </c>
      <c r="BB47" s="19">
        <f>SUM(AX47:BA47)</f>
        <v>190431</v>
      </c>
      <c r="BC47" s="19">
        <v>-2120243</v>
      </c>
      <c r="BD47" s="19">
        <v>-890044</v>
      </c>
    </row>
    <row r="48" spans="2:56">
      <c r="B48" s="18" t="s">
        <v>56</v>
      </c>
      <c r="C48" s="6" t="s">
        <v>27</v>
      </c>
      <c r="D48" s="19">
        <v>11679</v>
      </c>
      <c r="E48" s="19">
        <v>11412.941207615397</v>
      </c>
      <c r="F48" s="19">
        <v>22196</v>
      </c>
      <c r="G48" s="19">
        <v>14513</v>
      </c>
      <c r="H48" s="19">
        <v>59800.941207615397</v>
      </c>
      <c r="I48" s="19">
        <v>6901</v>
      </c>
      <c r="J48" s="19">
        <v>2464</v>
      </c>
      <c r="K48" s="19">
        <v>7505</v>
      </c>
      <c r="L48" s="19">
        <v>11394</v>
      </c>
      <c r="M48" s="19">
        <v>28263</v>
      </c>
      <c r="N48" s="19">
        <v>-4263</v>
      </c>
      <c r="O48" s="19">
        <v>6985</v>
      </c>
      <c r="P48" s="19">
        <v>3117</v>
      </c>
      <c r="Q48" s="19">
        <v>11456</v>
      </c>
      <c r="R48" s="19">
        <v>17295</v>
      </c>
      <c r="S48" s="19">
        <v>2350</v>
      </c>
      <c r="T48" s="19">
        <v>3982</v>
      </c>
      <c r="U48" s="19">
        <v>14996</v>
      </c>
      <c r="V48" s="19">
        <v>11501</v>
      </c>
      <c r="W48" s="19">
        <v>32829</v>
      </c>
      <c r="X48" s="19">
        <v>15672</v>
      </c>
      <c r="Y48" s="19">
        <v>3707</v>
      </c>
      <c r="Z48" s="19">
        <v>9855</v>
      </c>
      <c r="AA48" s="19">
        <v>11308</v>
      </c>
      <c r="AB48" s="19">
        <v>40542</v>
      </c>
      <c r="AC48" s="19">
        <v>13824</v>
      </c>
      <c r="AD48" s="19">
        <v>6811</v>
      </c>
      <c r="AE48" s="19">
        <v>11582</v>
      </c>
      <c r="AF48" s="19">
        <v>9233</v>
      </c>
      <c r="AG48" s="19">
        <f>SUM(AC48:AF48)</f>
        <v>41450</v>
      </c>
      <c r="AH48" s="19">
        <v>9243</v>
      </c>
      <c r="AI48" s="19">
        <v>14048</v>
      </c>
      <c r="AJ48" s="19">
        <v>17638</v>
      </c>
      <c r="AK48" s="19">
        <v>4481</v>
      </c>
      <c r="AL48" s="19">
        <f>SUM(AH48:AK48)</f>
        <v>45410</v>
      </c>
      <c r="AM48" s="19">
        <v>13683</v>
      </c>
      <c r="AN48" s="19">
        <v>1877</v>
      </c>
      <c r="AO48" s="19">
        <v>2428</v>
      </c>
      <c r="AP48" s="19">
        <v>13324</v>
      </c>
      <c r="AQ48" s="19">
        <f>SUM(AM48:AP48)</f>
        <v>31312</v>
      </c>
      <c r="AS48" s="19">
        <v>13683</v>
      </c>
      <c r="AT48" s="19">
        <v>1877</v>
      </c>
      <c r="AU48" s="19">
        <v>2541</v>
      </c>
      <c r="AV48" s="19">
        <v>13874</v>
      </c>
      <c r="AW48" s="19">
        <f>SUM(AS48:AV48)</f>
        <v>31975</v>
      </c>
      <c r="AX48" s="19">
        <v>3477</v>
      </c>
      <c r="AY48" s="19">
        <v>-612</v>
      </c>
      <c r="AZ48" s="19">
        <v>757</v>
      </c>
      <c r="BA48" s="19">
        <f>+BA45-BA47</f>
        <v>1560</v>
      </c>
      <c r="BB48" s="19">
        <f>SUM(AX48:BA48)</f>
        <v>5182</v>
      </c>
      <c r="BC48" s="19">
        <v>-3258</v>
      </c>
      <c r="BD48" s="19">
        <v>-3803</v>
      </c>
    </row>
    <row r="49" spans="1:56">
      <c r="B49" s="5" t="s">
        <v>31</v>
      </c>
      <c r="C49" s="6"/>
      <c r="D49" s="19"/>
      <c r="E49" s="19"/>
      <c r="F49" s="19"/>
      <c r="G49" s="19"/>
      <c r="H49" s="19"/>
      <c r="I49" s="19"/>
      <c r="J49" s="19"/>
      <c r="K49" s="19"/>
      <c r="L49" s="19"/>
      <c r="M49" s="19"/>
      <c r="N49" s="19"/>
      <c r="O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S49" s="19"/>
      <c r="AT49" s="19"/>
      <c r="AU49" s="19"/>
      <c r="AV49" s="19"/>
      <c r="AW49" s="19"/>
      <c r="AX49" s="19"/>
      <c r="AY49" s="19"/>
      <c r="AZ49" s="19"/>
      <c r="BA49" s="19"/>
      <c r="BB49" s="19"/>
      <c r="BC49" s="19"/>
      <c r="BD49" s="19"/>
    </row>
    <row r="50" spans="1:56">
      <c r="B50" s="5" t="s">
        <v>31</v>
      </c>
      <c r="C50" s="6"/>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S50" s="19"/>
      <c r="AT50" s="19"/>
      <c r="AU50" s="19"/>
      <c r="AV50" s="19"/>
      <c r="AW50" s="19"/>
      <c r="AX50" s="19"/>
      <c r="AY50" s="19"/>
      <c r="AZ50" s="19"/>
      <c r="BA50" s="19"/>
      <c r="BB50" s="19"/>
      <c r="BC50" s="19"/>
      <c r="BD50" s="19"/>
    </row>
    <row r="51" spans="1:56">
      <c r="B51" s="27" t="s">
        <v>57</v>
      </c>
      <c r="C51" s="28" t="s">
        <v>27</v>
      </c>
      <c r="D51" s="29">
        <v>144918.83379128191</v>
      </c>
      <c r="E51" s="29">
        <v>47328.452879497869</v>
      </c>
      <c r="F51" s="29">
        <v>-277341.56018623966</v>
      </c>
      <c r="G51" s="29">
        <v>114885.43230784453</v>
      </c>
      <c r="H51" s="29">
        <v>29791.158792382746</v>
      </c>
      <c r="I51" s="29">
        <v>44627.12</v>
      </c>
      <c r="J51" s="29">
        <v>-448792.76</v>
      </c>
      <c r="K51" s="29">
        <v>-49185</v>
      </c>
      <c r="L51" s="29">
        <v>-67980</v>
      </c>
      <c r="M51" s="29">
        <v>-523131</v>
      </c>
      <c r="N51" s="29">
        <v>42747</v>
      </c>
      <c r="O51" s="29">
        <v>-329830</v>
      </c>
      <c r="P51" s="29">
        <v>52093</v>
      </c>
      <c r="Q51" s="29">
        <v>-46122</v>
      </c>
      <c r="R51" s="29">
        <v>-281114</v>
      </c>
      <c r="S51" s="29">
        <v>-41333</v>
      </c>
      <c r="T51" s="29">
        <v>-58910</v>
      </c>
      <c r="U51" s="29">
        <v>-107829</v>
      </c>
      <c r="V51" s="29">
        <v>98282</v>
      </c>
      <c r="W51" s="29">
        <v>-109790</v>
      </c>
      <c r="X51" s="29">
        <v>-39947</v>
      </c>
      <c r="Y51" s="29">
        <v>-49727</v>
      </c>
      <c r="Z51" s="29">
        <v>-113344</v>
      </c>
      <c r="AA51" s="29">
        <v>-16256</v>
      </c>
      <c r="AB51" s="29">
        <v>-219274</v>
      </c>
      <c r="AC51" s="29">
        <v>102208</v>
      </c>
      <c r="AD51" s="29">
        <v>-92075</v>
      </c>
      <c r="AE51" s="29">
        <v>4742</v>
      </c>
      <c r="AF51" s="29">
        <f>AF47</f>
        <v>54345</v>
      </c>
      <c r="AG51" s="29">
        <f>SUM(AC51:AF51)</f>
        <v>69220</v>
      </c>
      <c r="AH51" s="29">
        <f>AH47</f>
        <v>65557</v>
      </c>
      <c r="AI51" s="29">
        <f>AI47</f>
        <v>-138038</v>
      </c>
      <c r="AJ51" s="29">
        <f>AJ47</f>
        <v>160621</v>
      </c>
      <c r="AK51" s="29">
        <f>AK47</f>
        <v>67164</v>
      </c>
      <c r="AL51" s="29">
        <f>SUM(AH51:AK51)</f>
        <v>155304</v>
      </c>
      <c r="AM51" s="29">
        <f>AM47</f>
        <v>93889</v>
      </c>
      <c r="AN51" s="29">
        <f>AN47</f>
        <v>-113554</v>
      </c>
      <c r="AO51" s="29">
        <f>AO47</f>
        <v>52942</v>
      </c>
      <c r="AP51" s="29">
        <f>AP47</f>
        <v>148658</v>
      </c>
      <c r="AQ51" s="29">
        <f>SUM(AM51:AP51)</f>
        <v>181935</v>
      </c>
      <c r="AS51" s="29">
        <f>AS47</f>
        <v>92169</v>
      </c>
      <c r="AT51" s="29">
        <f>AT47</f>
        <v>-207753</v>
      </c>
      <c r="AU51" s="29">
        <f>AU47</f>
        <v>35213</v>
      </c>
      <c r="AV51" s="29">
        <f>AV47</f>
        <v>390180.27225840033</v>
      </c>
      <c r="AW51" s="29">
        <f>SUM(AS51:AV51)</f>
        <v>309809.27225840033</v>
      </c>
      <c r="AX51" s="29">
        <f>AX47</f>
        <v>-60074</v>
      </c>
      <c r="AY51" s="29">
        <f>AY47</f>
        <v>-62817</v>
      </c>
      <c r="AZ51" s="29">
        <f>AZ47</f>
        <v>86265</v>
      </c>
      <c r="BA51" s="29">
        <f>BA47</f>
        <v>227057</v>
      </c>
      <c r="BB51" s="29">
        <f>SUM(AX51:BA51)</f>
        <v>190431</v>
      </c>
      <c r="BC51" s="29">
        <f>BC47</f>
        <v>-2120243</v>
      </c>
      <c r="BD51" s="29">
        <f>BD47</f>
        <v>-890044</v>
      </c>
    </row>
    <row r="52" spans="1:56">
      <c r="B52" s="30" t="s">
        <v>58</v>
      </c>
      <c r="C52" s="31" t="s">
        <v>45</v>
      </c>
      <c r="D52" s="35">
        <v>4.6002754813009937E-2</v>
      </c>
      <c r="E52" s="35">
        <v>1.4795356988743033E-2</v>
      </c>
      <c r="F52" s="35">
        <v>-7.9768329783049902E-2</v>
      </c>
      <c r="G52" s="35">
        <v>3.2962200123328067E-2</v>
      </c>
      <c r="H52" s="35">
        <v>2.2380352953389974E-3</v>
      </c>
      <c r="I52" s="35">
        <v>1.3427456964976237E-2</v>
      </c>
      <c r="J52" s="35">
        <v>-0.14528593594560885</v>
      </c>
      <c r="K52" s="35">
        <v>-1.4730533219246699E-2</v>
      </c>
      <c r="L52" s="35">
        <v>-1.9587927405377605E-2</v>
      </c>
      <c r="M52" s="35">
        <v>-3.9428753072603559E-2</v>
      </c>
      <c r="N52" s="35">
        <v>1.2539568414966519E-2</v>
      </c>
      <c r="O52" s="35">
        <v>-0.10643416348517269</v>
      </c>
      <c r="P52" s="35">
        <v>1.5500741219480117E-2</v>
      </c>
      <c r="Q52" s="35">
        <v>-1.3575092140032835E-2</v>
      </c>
      <c r="R52" s="35">
        <v>-2.1190399410467371E-2</v>
      </c>
      <c r="S52" s="35">
        <v>-1.3008291278971875E-2</v>
      </c>
      <c r="T52" s="35">
        <v>-1.9329152732789803E-2</v>
      </c>
      <c r="U52" s="35">
        <v>-3.4326234361570049E-2</v>
      </c>
      <c r="V52" s="35">
        <v>3.1656049909121159E-2</v>
      </c>
      <c r="W52" s="35">
        <v>-8.8035213443896816E-3</v>
      </c>
      <c r="X52" s="35">
        <v>-1.4312062947711009E-2</v>
      </c>
      <c r="Y52" s="35">
        <v>-2.0609203872260815E-2</v>
      </c>
      <c r="Z52" s="35">
        <v>-4.5070386691384121E-2</v>
      </c>
      <c r="AA52" s="35">
        <v>-6.7536127840040414E-3</v>
      </c>
      <c r="AB52" s="35">
        <v>-2.1654924743917187E-2</v>
      </c>
      <c r="AC52" s="35">
        <v>4.3911012317673352E-2</v>
      </c>
      <c r="AD52" s="35">
        <v>-4.3624353452258159E-2</v>
      </c>
      <c r="AE52" s="35">
        <v>1.8821000458022659E-3</v>
      </c>
      <c r="AF52" s="35">
        <f t="shared" ref="AF52:AM52" si="34">AF51/AF12</f>
        <v>2.1151576764519061E-2</v>
      </c>
      <c r="AG52" s="35">
        <f t="shared" si="34"/>
        <v>7.265599216014944E-3</v>
      </c>
      <c r="AH52" s="35">
        <f t="shared" si="34"/>
        <v>2.6461493253746093E-2</v>
      </c>
      <c r="AI52" s="35">
        <f t="shared" si="34"/>
        <v>-6.0709827974600374E-2</v>
      </c>
      <c r="AJ52" s="35">
        <f t="shared" si="34"/>
        <v>6.0725495400059129E-2</v>
      </c>
      <c r="AK52" s="35">
        <f t="shared" si="34"/>
        <v>2.4268141939218356E-2</v>
      </c>
      <c r="AL52" s="35">
        <f t="shared" si="34"/>
        <v>1.5280117782765416E-2</v>
      </c>
      <c r="AM52" s="35">
        <f t="shared" si="34"/>
        <v>3.438482407849594E-2</v>
      </c>
      <c r="AN52" s="35">
        <f t="shared" ref="AN52:AQ52" si="35">AN51/AN12</f>
        <v>-4.8170109368385061E-2</v>
      </c>
      <c r="AO52" s="35">
        <f t="shared" si="35"/>
        <v>2.124494528650098E-2</v>
      </c>
      <c r="AP52" s="35">
        <f t="shared" si="35"/>
        <v>5.3314100883571351E-2</v>
      </c>
      <c r="AQ52" s="35">
        <f t="shared" si="35"/>
        <v>1.7547380870032197E-2</v>
      </c>
      <c r="AS52" s="35">
        <f t="shared" ref="AS52:BC52" si="36">AS51/AS12</f>
        <v>3.3754911123676817E-2</v>
      </c>
      <c r="AT52" s="35">
        <f t="shared" si="36"/>
        <v>-8.8129742075225018E-2</v>
      </c>
      <c r="AU52" s="35">
        <f t="shared" si="36"/>
        <v>1.4130525072221659E-2</v>
      </c>
      <c r="AV52" s="35">
        <f t="shared" si="36"/>
        <v>0.13993266691307357</v>
      </c>
      <c r="AW52" s="35">
        <f t="shared" si="36"/>
        <v>2.9880678799492404E-2</v>
      </c>
      <c r="AX52" s="35">
        <f t="shared" si="36"/>
        <v>-2.3789158220038426E-2</v>
      </c>
      <c r="AY52" s="35">
        <f t="shared" si="36"/>
        <v>-2.6505544193417854E-2</v>
      </c>
      <c r="AZ52" s="35">
        <f t="shared" si="36"/>
        <v>3.2368391429965102E-2</v>
      </c>
      <c r="BA52" s="35">
        <f t="shared" si="36"/>
        <v>7.909734613157797E-2</v>
      </c>
      <c r="BB52" s="35">
        <f t="shared" si="36"/>
        <v>1.8256383157508438E-2</v>
      </c>
      <c r="BC52" s="35">
        <f t="shared" si="36"/>
        <v>-0.90133931323265282</v>
      </c>
      <c r="BD52" s="35">
        <f t="shared" ref="BD52" si="37">BD51/BD12</f>
        <v>-1.5563365997300151</v>
      </c>
    </row>
    <row r="55" spans="1:56">
      <c r="B55" s="36" t="s">
        <v>59</v>
      </c>
    </row>
    <row r="56" spans="1:56">
      <c r="B56" s="2" t="s">
        <v>168</v>
      </c>
    </row>
    <row r="57" spans="1:56">
      <c r="B57" s="2" t="s">
        <v>60</v>
      </c>
    </row>
    <row r="60" spans="1:56">
      <c r="A60" s="7" t="s">
        <v>61</v>
      </c>
      <c r="C60" s="6"/>
      <c r="D60" s="5"/>
      <c r="E60" s="5"/>
      <c r="F60" s="5"/>
      <c r="G60" s="5"/>
      <c r="H60" s="5"/>
      <c r="I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S60" s="5"/>
      <c r="AT60" s="5"/>
      <c r="AU60" s="5"/>
      <c r="AV60" s="5"/>
      <c r="AW60" s="5"/>
      <c r="AX60" s="5"/>
      <c r="AY60" s="5"/>
      <c r="AZ60" s="5"/>
      <c r="BA60" s="5"/>
      <c r="BB60" s="5"/>
      <c r="BC60" s="5"/>
      <c r="BD60" s="5"/>
    </row>
    <row r="61" spans="1:56" ht="14.45" customHeight="1">
      <c r="A61" s="86" t="s">
        <v>1</v>
      </c>
      <c r="B61" s="87"/>
      <c r="C61" s="8" t="s">
        <v>2</v>
      </c>
      <c r="D61" s="9" t="s">
        <v>3</v>
      </c>
      <c r="E61" s="9" t="s">
        <v>4</v>
      </c>
      <c r="F61" s="9" t="s">
        <v>5</v>
      </c>
      <c r="G61" s="9" t="s">
        <v>6</v>
      </c>
      <c r="H61" s="10" t="s">
        <v>7</v>
      </c>
      <c r="I61" s="9" t="s">
        <v>8</v>
      </c>
      <c r="J61" s="9" t="s">
        <v>9</v>
      </c>
      <c r="K61" s="9" t="s">
        <v>10</v>
      </c>
      <c r="L61" s="9" t="s">
        <v>11</v>
      </c>
      <c r="M61" s="9" t="s">
        <v>12</v>
      </c>
      <c r="N61" s="9" t="s">
        <v>13</v>
      </c>
      <c r="O61" s="9" t="s">
        <v>14</v>
      </c>
      <c r="P61" s="9" t="s">
        <v>15</v>
      </c>
      <c r="Q61" s="9" t="s">
        <v>16</v>
      </c>
      <c r="R61" s="12">
        <v>2013</v>
      </c>
      <c r="S61" s="9" t="s">
        <v>17</v>
      </c>
      <c r="T61" s="9" t="s">
        <v>18</v>
      </c>
      <c r="U61" s="9" t="s">
        <v>19</v>
      </c>
      <c r="V61" s="9" t="s">
        <v>20</v>
      </c>
      <c r="W61" s="12">
        <v>2014</v>
      </c>
      <c r="X61" s="9" t="s">
        <v>21</v>
      </c>
      <c r="Y61" s="9" t="s">
        <v>22</v>
      </c>
      <c r="Z61" s="9" t="s">
        <v>23</v>
      </c>
      <c r="AA61" s="9" t="s">
        <v>24</v>
      </c>
      <c r="AB61" s="12">
        <v>2015</v>
      </c>
      <c r="AC61" s="9" t="s">
        <v>158</v>
      </c>
      <c r="AD61" s="9" t="s">
        <v>163</v>
      </c>
      <c r="AE61" s="9" t="s">
        <v>164</v>
      </c>
      <c r="AF61" s="9" t="s">
        <v>166</v>
      </c>
      <c r="AG61" s="12">
        <v>2016</v>
      </c>
      <c r="AH61" s="9" t="s">
        <v>167</v>
      </c>
      <c r="AI61" s="9" t="s">
        <v>169</v>
      </c>
      <c r="AJ61" s="9" t="s">
        <v>171</v>
      </c>
      <c r="AK61" s="9" t="str">
        <f>$AK$7</f>
        <v>4Q17</v>
      </c>
      <c r="AL61" s="12">
        <f>$AL$7</f>
        <v>2017</v>
      </c>
      <c r="AM61" s="9" t="s">
        <v>175</v>
      </c>
      <c r="AN61" s="9" t="str">
        <f>AN7</f>
        <v>2Q18</v>
      </c>
      <c r="AO61" s="9" t="s">
        <v>177</v>
      </c>
      <c r="AP61" s="9" t="s">
        <v>178</v>
      </c>
      <c r="AQ61" s="12">
        <v>2018</v>
      </c>
      <c r="AS61" s="9" t="s">
        <v>175</v>
      </c>
      <c r="AT61" s="9" t="str">
        <f>AT7</f>
        <v>2Q18</v>
      </c>
      <c r="AU61" s="9" t="s">
        <v>177</v>
      </c>
      <c r="AV61" s="9" t="s">
        <v>178</v>
      </c>
      <c r="AW61" s="12">
        <v>2018</v>
      </c>
      <c r="AX61" s="9" t="s">
        <v>180</v>
      </c>
      <c r="AY61" s="9" t="str">
        <f>AY7</f>
        <v>2Q19</v>
      </c>
      <c r="AZ61" s="9" t="str">
        <f>AZ7</f>
        <v>3Q19</v>
      </c>
      <c r="BA61" s="9" t="str">
        <f>BA7</f>
        <v>4Q19</v>
      </c>
      <c r="BB61" s="12">
        <f>+BB$7</f>
        <v>2019</v>
      </c>
      <c r="BC61" s="9" t="str">
        <f>BC7</f>
        <v>1Q20</v>
      </c>
      <c r="BD61" s="9" t="str">
        <f>BD7</f>
        <v>2Q20</v>
      </c>
    </row>
    <row r="62" spans="1:56" s="43" customFormat="1">
      <c r="A62" s="37" t="s">
        <v>62</v>
      </c>
      <c r="B62" s="38"/>
      <c r="C62" s="39"/>
      <c r="D62" s="40" t="s">
        <v>3</v>
      </c>
      <c r="E62" s="40" t="s">
        <v>4</v>
      </c>
      <c r="F62" s="40" t="s">
        <v>5</v>
      </c>
      <c r="G62" s="40" t="s">
        <v>6</v>
      </c>
      <c r="H62" s="41" t="s">
        <v>7</v>
      </c>
      <c r="I62" s="40" t="s">
        <v>8</v>
      </c>
      <c r="J62" s="40" t="s">
        <v>9</v>
      </c>
      <c r="K62" s="40" t="s">
        <v>10</v>
      </c>
      <c r="L62" s="40" t="s">
        <v>11</v>
      </c>
      <c r="M62" s="40" t="s">
        <v>12</v>
      </c>
      <c r="N62" s="40" t="s">
        <v>13</v>
      </c>
      <c r="O62" s="40" t="s">
        <v>14</v>
      </c>
      <c r="P62" s="40"/>
      <c r="Q62" s="40"/>
      <c r="R62" s="42"/>
      <c r="S62" s="40"/>
      <c r="T62" s="40"/>
      <c r="U62" s="40"/>
      <c r="V62" s="40"/>
      <c r="W62" s="42"/>
      <c r="X62" s="40"/>
      <c r="Y62" s="40"/>
      <c r="Z62" s="40"/>
      <c r="AA62" s="40"/>
      <c r="AB62" s="42"/>
      <c r="AC62" s="40"/>
      <c r="AD62" s="40"/>
      <c r="AE62" s="40"/>
      <c r="AF62" s="40"/>
      <c r="AG62" s="42"/>
      <c r="AH62" s="40"/>
      <c r="AI62" s="40"/>
      <c r="AJ62" s="40"/>
      <c r="AK62" s="40"/>
      <c r="AL62" s="42"/>
      <c r="AM62" s="42"/>
      <c r="AN62" s="42"/>
      <c r="AO62" s="42"/>
      <c r="AP62" s="42"/>
      <c r="AQ62" s="42"/>
      <c r="AS62" s="42"/>
      <c r="AT62" s="42"/>
      <c r="AU62" s="42"/>
      <c r="AV62" s="42"/>
      <c r="AW62" s="42"/>
      <c r="AX62" s="42"/>
      <c r="AY62" s="42"/>
      <c r="AZ62" s="42"/>
      <c r="BA62" s="42"/>
      <c r="BB62" s="42"/>
      <c r="BC62" s="42"/>
      <c r="BD62" s="42"/>
    </row>
    <row r="63" spans="1:56" s="43" customFormat="1">
      <c r="B63" s="44" t="s">
        <v>63</v>
      </c>
      <c r="C63" s="45" t="s">
        <v>64</v>
      </c>
      <c r="D63" s="46">
        <v>31201.223120000002</v>
      </c>
      <c r="E63" s="46">
        <v>30699.742577765002</v>
      </c>
      <c r="F63" s="46">
        <v>32265.158939000004</v>
      </c>
      <c r="G63" s="46">
        <v>32399.328730000005</v>
      </c>
      <c r="H63" s="46">
        <v>126565.45336676501</v>
      </c>
      <c r="I63" s="46">
        <v>33285.167304000002</v>
      </c>
      <c r="J63" s="46">
        <v>31620.330134999997</v>
      </c>
      <c r="K63" s="46">
        <v>32914.053548999997</v>
      </c>
      <c r="L63" s="46">
        <v>34366.406552999993</v>
      </c>
      <c r="M63" s="46">
        <v>132185.95754099998</v>
      </c>
      <c r="N63" s="46">
        <v>34403.312793999998</v>
      </c>
      <c r="O63" s="46">
        <v>31426.127011999997</v>
      </c>
      <c r="P63" s="46">
        <v>33034.956359999996</v>
      </c>
      <c r="Q63" s="46">
        <f>R63-P63-O63-N63</f>
        <v>32826.461525000021</v>
      </c>
      <c r="R63" s="46">
        <v>131690.85769100001</v>
      </c>
      <c r="S63" s="46">
        <v>32926.81</v>
      </c>
      <c r="T63" s="46">
        <v>30960.684370000003</v>
      </c>
      <c r="U63" s="46">
        <v>32880.360058999999</v>
      </c>
      <c r="V63" s="46">
        <v>33433.079097000002</v>
      </c>
      <c r="W63" s="46">
        <v>130200.938692</v>
      </c>
      <c r="X63" s="46">
        <v>33632.064252999997</v>
      </c>
      <c r="Y63" s="46">
        <v>31568.541845</v>
      </c>
      <c r="Z63" s="46">
        <v>34522</v>
      </c>
      <c r="AA63" s="46">
        <v>34579.002944</v>
      </c>
      <c r="AB63" s="46">
        <f>+AA63+Z63+Y63+X63</f>
        <v>134301.609042</v>
      </c>
      <c r="AC63" s="46">
        <v>34603.955021999951</v>
      </c>
      <c r="AD63" s="46">
        <v>31680.159511000034</v>
      </c>
      <c r="AE63" s="46">
        <v>34528.445151000007</v>
      </c>
      <c r="AF63" s="46">
        <v>34155.131343999994</v>
      </c>
      <c r="AG63" s="46">
        <v>134967.69102800003</v>
      </c>
      <c r="AH63" s="46">
        <v>34613.266783999999</v>
      </c>
      <c r="AI63" s="46">
        <v>31766.463829000008</v>
      </c>
      <c r="AJ63" s="46">
        <v>35091.873984999998</v>
      </c>
      <c r="AK63" s="46">
        <v>34926.809086000001</v>
      </c>
      <c r="AL63" s="46">
        <f>SUM(AH63:AK63)</f>
        <v>136398.413684</v>
      </c>
      <c r="AM63" s="46">
        <v>35618.583421000003</v>
      </c>
      <c r="AN63" s="46">
        <v>33242.204108999998</v>
      </c>
      <c r="AO63" s="46">
        <v>37196.781495999996</v>
      </c>
      <c r="AP63" s="46">
        <v>37207.153331000009</v>
      </c>
      <c r="AQ63" s="80">
        <v>143264.72235699999</v>
      </c>
      <c r="AR63" s="83"/>
      <c r="AS63" s="46">
        <v>35618.583421000003</v>
      </c>
      <c r="AT63" s="46">
        <v>33242.204108999998</v>
      </c>
      <c r="AU63" s="46">
        <v>37196.781495999996</v>
      </c>
      <c r="AV63" s="46">
        <v>37207.153331000009</v>
      </c>
      <c r="AW63" s="80">
        <v>143264.72235699999</v>
      </c>
      <c r="AX63" s="46">
        <v>37988.78</v>
      </c>
      <c r="AY63" s="46">
        <v>34835.676657999997</v>
      </c>
      <c r="AZ63" s="46">
        <v>37882.497967000003</v>
      </c>
      <c r="BA63" s="46">
        <v>38405.431757999999</v>
      </c>
      <c r="BB63" s="46">
        <f>+SUM(AX63:BA63)</f>
        <v>149112.386383</v>
      </c>
      <c r="BC63" s="46">
        <v>35495.183517000005</v>
      </c>
      <c r="BD63" s="46">
        <f>37685.24-BC63</f>
        <v>2190.056482999993</v>
      </c>
    </row>
    <row r="64" spans="1:56" s="43" customFormat="1">
      <c r="B64" s="44" t="s">
        <v>65</v>
      </c>
      <c r="C64" s="45" t="s">
        <v>64</v>
      </c>
      <c r="D64" s="46">
        <v>23915.861564999999</v>
      </c>
      <c r="E64" s="46">
        <v>23114.327007532</v>
      </c>
      <c r="F64" s="46">
        <v>24606.935479999996</v>
      </c>
      <c r="G64" s="46">
        <v>24444.042318999996</v>
      </c>
      <c r="H64" s="46">
        <v>96081.166371531988</v>
      </c>
      <c r="I64" s="46">
        <v>25727.464965999992</v>
      </c>
      <c r="J64" s="46">
        <v>24401.303094999999</v>
      </c>
      <c r="K64" s="46">
        <v>26708.129204999997</v>
      </c>
      <c r="L64" s="46">
        <v>27049.207833996988</v>
      </c>
      <c r="M64" s="46">
        <v>103886.10509999697</v>
      </c>
      <c r="N64" s="46">
        <v>27290.914243999992</v>
      </c>
      <c r="O64" s="46">
        <v>24861.454726000004</v>
      </c>
      <c r="P64" s="46">
        <v>27209.420270999999</v>
      </c>
      <c r="Q64" s="46">
        <f>R64-P64-O64-N64</f>
        <v>27104.671559000009</v>
      </c>
      <c r="R64" s="46">
        <v>106466.4608</v>
      </c>
      <c r="S64" s="46">
        <v>27228.91</v>
      </c>
      <c r="T64" s="46">
        <v>25518.594602000001</v>
      </c>
      <c r="U64" s="46">
        <v>27785.253671999999</v>
      </c>
      <c r="V64" s="46">
        <v>28001.285379999998</v>
      </c>
      <c r="W64" s="46">
        <v>108534.04674100001</v>
      </c>
      <c r="X64" s="46">
        <v>28038.001314999998</v>
      </c>
      <c r="Y64" s="46">
        <v>25836.675483999999</v>
      </c>
      <c r="Z64" s="46">
        <v>28973</v>
      </c>
      <c r="AA64" s="46">
        <v>28662.054080999998</v>
      </c>
      <c r="AB64" s="46">
        <f>+AA64+Z64+Y64+X64</f>
        <v>111509.73087999999</v>
      </c>
      <c r="AC64" s="46">
        <v>29159.458495999999</v>
      </c>
      <c r="AD64" s="46">
        <v>26299.963776999997</v>
      </c>
      <c r="AE64" s="46">
        <v>29295.100154999996</v>
      </c>
      <c r="AF64" s="46">
        <v>28872.331581999999</v>
      </c>
      <c r="AG64" s="46">
        <v>113626.85401</v>
      </c>
      <c r="AH64" s="46">
        <v>29325.347211999997</v>
      </c>
      <c r="AI64" s="46">
        <v>26602.031234000005</v>
      </c>
      <c r="AJ64" s="46">
        <v>30055.186291000002</v>
      </c>
      <c r="AK64" s="46">
        <v>29710.133838999998</v>
      </c>
      <c r="AL64" s="46">
        <f>SUM(AH64:AK64)</f>
        <v>115692.69857600001</v>
      </c>
      <c r="AM64" s="46">
        <v>30384.44947</v>
      </c>
      <c r="AN64" s="46">
        <v>27094.873198000001</v>
      </c>
      <c r="AO64" s="46">
        <v>30697.608752</v>
      </c>
      <c r="AP64" s="46">
        <v>30900.486836</v>
      </c>
      <c r="AQ64" s="80">
        <v>119077.418256</v>
      </c>
      <c r="AS64" s="46">
        <v>30384.44947</v>
      </c>
      <c r="AT64" s="46">
        <v>27094.873198000001</v>
      </c>
      <c r="AU64" s="46">
        <v>30697.608752</v>
      </c>
      <c r="AV64" s="46">
        <v>30900.486836</v>
      </c>
      <c r="AW64" s="80">
        <v>119077.418256</v>
      </c>
      <c r="AX64" s="46">
        <v>31978.57</v>
      </c>
      <c r="AY64" s="46">
        <v>29024.745661000001</v>
      </c>
      <c r="AZ64" s="46">
        <v>31682.616963</v>
      </c>
      <c r="BA64" s="46">
        <v>31835.404951</v>
      </c>
      <c r="BB64" s="46">
        <f>+SUM(AX64:BA64)</f>
        <v>124521.33757500001</v>
      </c>
      <c r="BC64" s="46">
        <v>28763.17211</v>
      </c>
      <c r="BD64" s="85">
        <f>29893.89-BC64</f>
        <v>1130.7178899999999</v>
      </c>
    </row>
    <row r="65" spans="2:56" s="43" customFormat="1">
      <c r="B65" s="44" t="s">
        <v>66</v>
      </c>
      <c r="C65" s="45" t="s">
        <v>45</v>
      </c>
      <c r="D65" s="47">
        <v>0.76650397559799244</v>
      </c>
      <c r="E65" s="47">
        <v>0.75291598778007618</v>
      </c>
      <c r="F65" s="47">
        <v>0.76264727307004676</v>
      </c>
      <c r="G65" s="47">
        <v>0.75446138167566879</v>
      </c>
      <c r="H65" s="47">
        <v>0.75914211829277944</v>
      </c>
      <c r="I65" s="47">
        <v>0.77294083370607625</v>
      </c>
      <c r="J65" s="47">
        <v>0.77169665815698174</v>
      </c>
      <c r="K65" s="47">
        <v>0.81145062139608293</v>
      </c>
      <c r="L65" s="47">
        <v>0.78708280984459644</v>
      </c>
      <c r="M65" s="47">
        <v>0.78590878359960992</v>
      </c>
      <c r="N65" s="47">
        <f t="shared" ref="N65:U65" si="38">N64/N63</f>
        <v>0.79326413730597423</v>
      </c>
      <c r="O65" s="47">
        <f t="shared" si="38"/>
        <v>0.79110781664271612</v>
      </c>
      <c r="P65" s="47">
        <f t="shared" si="38"/>
        <v>0.82365540231033019</v>
      </c>
      <c r="Q65" s="47">
        <f t="shared" si="38"/>
        <v>0.8256958045373729</v>
      </c>
      <c r="R65" s="47">
        <f t="shared" si="38"/>
        <v>0.80845749406396428</v>
      </c>
      <c r="S65" s="47">
        <f t="shared" si="38"/>
        <v>0.82695256540187168</v>
      </c>
      <c r="T65" s="47">
        <f t="shared" si="38"/>
        <v>0.82422579220266756</v>
      </c>
      <c r="U65" s="47">
        <f t="shared" si="38"/>
        <v>0.84504104037007433</v>
      </c>
      <c r="V65" s="47">
        <f>V64/V63</f>
        <v>0.83753235227779521</v>
      </c>
      <c r="W65" s="47">
        <f>W64/W63</f>
        <v>0.83358881918467098</v>
      </c>
      <c r="X65" s="47">
        <f t="shared" ref="X65:AG65" si="39">X64/X63</f>
        <v>0.83366876038538118</v>
      </c>
      <c r="Y65" s="47">
        <f t="shared" si="39"/>
        <v>0.81843107010950378</v>
      </c>
      <c r="Z65" s="47">
        <f t="shared" si="39"/>
        <v>0.83926191993511379</v>
      </c>
      <c r="AA65" s="47">
        <f>AA64/AA63</f>
        <v>0.82888607654239244</v>
      </c>
      <c r="AB65" s="47">
        <f>AB64/AB63</f>
        <v>0.83029333509420333</v>
      </c>
      <c r="AC65" s="47">
        <f t="shared" si="39"/>
        <v>0.84266259384112197</v>
      </c>
      <c r="AD65" s="47">
        <f t="shared" si="39"/>
        <v>0.83017144430311607</v>
      </c>
      <c r="AE65" s="47">
        <f t="shared" si="39"/>
        <v>0.8484338065871917</v>
      </c>
      <c r="AF65" s="47">
        <f t="shared" si="39"/>
        <v>0.84532925056580055</v>
      </c>
      <c r="AG65" s="47">
        <f t="shared" si="39"/>
        <v>0.84188188406088449</v>
      </c>
      <c r="AH65" s="47">
        <f t="shared" ref="AH65:AM65" si="40">AH64/AH63</f>
        <v>0.84722853219840133</v>
      </c>
      <c r="AI65" s="47">
        <f t="shared" si="40"/>
        <v>0.8374250082476814</v>
      </c>
      <c r="AJ65" s="47">
        <f t="shared" si="40"/>
        <v>0.85647139573814368</v>
      </c>
      <c r="AK65" s="47">
        <f t="shared" si="40"/>
        <v>0.8506397983808075</v>
      </c>
      <c r="AL65" s="47">
        <f t="shared" si="40"/>
        <v>0.84819680413608178</v>
      </c>
      <c r="AM65" s="47">
        <f t="shared" si="40"/>
        <v>0.85305047398617029</v>
      </c>
      <c r="AN65" s="47">
        <f t="shared" ref="AN65:AQ65" si="41">AN64/AN63</f>
        <v>0.81507450917384661</v>
      </c>
      <c r="AO65" s="47">
        <v>0.82527593833087698</v>
      </c>
      <c r="AP65" s="47">
        <f t="shared" si="41"/>
        <v>0.83049854852116667</v>
      </c>
      <c r="AQ65" s="47">
        <f t="shared" si="41"/>
        <v>0.83117055124898176</v>
      </c>
      <c r="AS65" s="47">
        <f t="shared" ref="AS65:BD65" si="42">AS64/AS63</f>
        <v>0.85305047398617029</v>
      </c>
      <c r="AT65" s="47">
        <f t="shared" si="42"/>
        <v>0.81507450917384661</v>
      </c>
      <c r="AU65" s="47">
        <v>0.82527593833087698</v>
      </c>
      <c r="AV65" s="47">
        <f t="shared" si="42"/>
        <v>0.83049854852116667</v>
      </c>
      <c r="AW65" s="47">
        <f t="shared" si="42"/>
        <v>0.83117055124898176</v>
      </c>
      <c r="AX65" s="47">
        <f t="shared" si="42"/>
        <v>0.84178986532339284</v>
      </c>
      <c r="AY65" s="47">
        <f t="shared" si="42"/>
        <v>0.83319023614643872</v>
      </c>
      <c r="AZ65" s="47">
        <f t="shared" si="42"/>
        <v>0.83633917147172265</v>
      </c>
      <c r="BA65" s="47">
        <f t="shared" si="42"/>
        <v>0.82892975013537151</v>
      </c>
      <c r="BB65" s="47">
        <f t="shared" si="42"/>
        <v>0.8350837954880751</v>
      </c>
      <c r="BC65" s="47">
        <f t="shared" si="42"/>
        <v>0.81034014364862239</v>
      </c>
      <c r="BD65" s="47">
        <f t="shared" si="42"/>
        <v>0.51629622284951981</v>
      </c>
    </row>
    <row r="66" spans="2:56" s="43" customFormat="1">
      <c r="B66" s="44" t="s">
        <v>67</v>
      </c>
      <c r="C66" s="45" t="s">
        <v>68</v>
      </c>
      <c r="D66" s="46">
        <v>14818.731</v>
      </c>
      <c r="E66" s="46">
        <v>14708.569</v>
      </c>
      <c r="F66" s="46">
        <v>15307.93</v>
      </c>
      <c r="G66" s="46">
        <v>15447.798000000001</v>
      </c>
      <c r="H66" s="46">
        <v>60283.027999999998</v>
      </c>
      <c r="I66" s="46">
        <v>15568.986000000001</v>
      </c>
      <c r="J66" s="46">
        <v>15155.053</v>
      </c>
      <c r="K66" s="46">
        <v>16940.044999999998</v>
      </c>
      <c r="L66" s="46">
        <v>17192.900000000001</v>
      </c>
      <c r="M66" s="46">
        <v>64677</v>
      </c>
      <c r="N66" s="46">
        <v>16612.492999999999</v>
      </c>
      <c r="O66" s="46">
        <v>15579.194</v>
      </c>
      <c r="P66" s="46">
        <v>17287.382000000001</v>
      </c>
      <c r="Q66" s="46">
        <f>R66-P66-O66-N66</f>
        <v>17216.570999999985</v>
      </c>
      <c r="R66" s="46">
        <v>66695.639999999985</v>
      </c>
      <c r="S66" s="46">
        <v>16833.204000000002</v>
      </c>
      <c r="T66" s="46">
        <v>15815.947</v>
      </c>
      <c r="U66" s="46">
        <v>17338.988999999998</v>
      </c>
      <c r="V66" s="46">
        <v>17845.29</v>
      </c>
      <c r="W66" s="46">
        <v>67833.429999999993</v>
      </c>
      <c r="X66" s="46">
        <v>17244.813999999998</v>
      </c>
      <c r="Y66" s="46">
        <v>15791.852999999999</v>
      </c>
      <c r="Z66" s="46">
        <v>17571</v>
      </c>
      <c r="AA66" s="46">
        <v>17226.698999999993</v>
      </c>
      <c r="AB66" s="46">
        <f>+AA66+Z66+Y66+X66</f>
        <v>67834.365999999995</v>
      </c>
      <c r="AC66" s="46">
        <v>17099</v>
      </c>
      <c r="AD66" s="46">
        <v>15492.361999999999</v>
      </c>
      <c r="AE66" s="46">
        <v>17305.365000000002</v>
      </c>
      <c r="AF66" s="46">
        <v>17062.983</v>
      </c>
      <c r="AG66" s="46">
        <v>66960.084000000003</v>
      </c>
      <c r="AH66" s="46">
        <v>16684.705999999998</v>
      </c>
      <c r="AI66" s="46">
        <v>15228.065000000002</v>
      </c>
      <c r="AJ66" s="46">
        <v>17619.86</v>
      </c>
      <c r="AK66" s="46">
        <v>17613.526000000002</v>
      </c>
      <c r="AL66" s="46">
        <f>SUM(AH66:AK66)</f>
        <v>67146.157000000007</v>
      </c>
      <c r="AM66" s="46">
        <v>17285.696</v>
      </c>
      <c r="AN66" s="46">
        <v>15450.621999999999</v>
      </c>
      <c r="AO66" s="46">
        <v>17837.739000000001</v>
      </c>
      <c r="AP66" s="46">
        <v>18232.088</v>
      </c>
      <c r="AQ66" s="46">
        <f>SUM(AM66:AP66)</f>
        <v>68806.145000000004</v>
      </c>
      <c r="AS66" s="46">
        <v>17285.696</v>
      </c>
      <c r="AT66" s="46">
        <v>15450.621999999999</v>
      </c>
      <c r="AU66" s="46">
        <v>17837.739000000001</v>
      </c>
      <c r="AV66" s="46">
        <v>18232.088</v>
      </c>
      <c r="AW66" s="46">
        <f>SUM(AS66:AV66)</f>
        <v>68806.145000000004</v>
      </c>
      <c r="AX66" s="46">
        <v>18173.532999999999</v>
      </c>
      <c r="AY66" s="46">
        <v>16875.125</v>
      </c>
      <c r="AZ66" s="46">
        <v>19194.021000000001</v>
      </c>
      <c r="BA66" s="46">
        <v>19946.424999999999</v>
      </c>
      <c r="BB66" s="46">
        <f>+SUM(AX66:BA66)</f>
        <v>74189.103999999992</v>
      </c>
      <c r="BC66" s="46">
        <v>17653.687000000002</v>
      </c>
      <c r="BD66" s="46">
        <v>640.01099999999997</v>
      </c>
    </row>
    <row r="67" spans="2:56" s="43" customFormat="1">
      <c r="B67" s="44" t="s">
        <v>69</v>
      </c>
      <c r="C67" s="45" t="s">
        <v>64</v>
      </c>
      <c r="D67" s="46">
        <v>308.31418067099997</v>
      </c>
      <c r="E67" s="46">
        <v>306.73812070399998</v>
      </c>
      <c r="F67" s="46">
        <v>320.73949672399999</v>
      </c>
      <c r="G67" s="46">
        <v>325.25358985399998</v>
      </c>
      <c r="H67" s="46">
        <v>1261.0453879529998</v>
      </c>
      <c r="I67" s="46">
        <v>324.69991911100004</v>
      </c>
      <c r="J67" s="46">
        <v>311.87704889500003</v>
      </c>
      <c r="K67" s="46">
        <v>322.65261560000005</v>
      </c>
      <c r="L67" s="46">
        <v>335.87034748400004</v>
      </c>
      <c r="M67" s="46">
        <v>1295.0999310900002</v>
      </c>
      <c r="N67" s="46">
        <v>331.521775349</v>
      </c>
      <c r="O67" s="46">
        <v>308.23108129606743</v>
      </c>
      <c r="P67" s="46">
        <v>313.43815746000001</v>
      </c>
      <c r="Q67" s="46">
        <v>313.52755514880721</v>
      </c>
      <c r="R67" s="46">
        <f>SUM(N67:Q67)</f>
        <v>1266.7185692538746</v>
      </c>
      <c r="S67" s="46">
        <v>309.12410392103959</v>
      </c>
      <c r="T67" s="46">
        <v>292.25255919314583</v>
      </c>
      <c r="U67" s="46">
        <v>305.72907999699999</v>
      </c>
      <c r="V67" s="46">
        <v>312.77692518142902</v>
      </c>
      <c r="W67" s="46">
        <v>1219.8826682926142</v>
      </c>
      <c r="X67" s="46">
        <v>306.82790119894207</v>
      </c>
      <c r="Y67" s="46">
        <v>292.34466782170199</v>
      </c>
      <c r="Z67" s="46">
        <v>311.3</v>
      </c>
      <c r="AA67" s="46">
        <v>310.554775347298</v>
      </c>
      <c r="AB67" s="46">
        <f>+AA67+Z67+Y67+X67</f>
        <v>1221.0273443679421</v>
      </c>
      <c r="AC67" s="46">
        <v>306.84300000000002</v>
      </c>
      <c r="AD67" s="46">
        <v>280.049826030502</v>
      </c>
      <c r="AE67" s="46">
        <v>299.24961537180201</v>
      </c>
      <c r="AF67" s="46">
        <v>299.36588495240801</v>
      </c>
      <c r="AG67" s="46">
        <v>1185.5087576021599</v>
      </c>
      <c r="AH67" s="46">
        <v>292.77062884628401</v>
      </c>
      <c r="AI67" s="46">
        <v>271.82104241940499</v>
      </c>
      <c r="AJ67" s="46">
        <v>293.63508902272901</v>
      </c>
      <c r="AK67" s="46">
        <v>297.83556605021101</v>
      </c>
      <c r="AL67" s="46">
        <f>SUM(AH67:AK67)</f>
        <v>1156.0623263386292</v>
      </c>
      <c r="AM67" s="46">
        <f>297199.047355577/1000</f>
        <v>297.19904735557702</v>
      </c>
      <c r="AN67" s="46">
        <v>281.343464424047</v>
      </c>
      <c r="AO67" s="46">
        <v>309.53108738476999</v>
      </c>
      <c r="AP67" s="46">
        <v>317.115194162916</v>
      </c>
      <c r="AQ67" s="46">
        <f>SUM(AM67:AP67)</f>
        <v>1205.1887933273099</v>
      </c>
      <c r="AS67" s="46">
        <f>297199.047355577/1000</f>
        <v>297.19904735557702</v>
      </c>
      <c r="AT67" s="46">
        <v>281.343464424047</v>
      </c>
      <c r="AU67" s="46">
        <v>309.53108738476999</v>
      </c>
      <c r="AV67" s="46">
        <v>317.115194162916</v>
      </c>
      <c r="AW67" s="46">
        <f>SUM(AS67:AV67)</f>
        <v>1205.1887933273099</v>
      </c>
      <c r="AX67" s="46">
        <v>322.23706382565399</v>
      </c>
      <c r="AY67" s="46">
        <v>300.24616727084799</v>
      </c>
      <c r="AZ67" s="46">
        <v>322.94104264514203</v>
      </c>
      <c r="BA67" s="46">
        <v>327.25249102170301</v>
      </c>
      <c r="BB67" s="46">
        <f>SUM(AX67:BA67)</f>
        <v>1272.6767647633469</v>
      </c>
      <c r="BC67" s="46">
        <v>286.48791457367997</v>
      </c>
      <c r="BD67" s="46">
        <v>66.321909665648306</v>
      </c>
    </row>
    <row r="68" spans="2:56" s="43" customFormat="1">
      <c r="B68" s="44" t="s">
        <v>70</v>
      </c>
      <c r="C68" s="45" t="s">
        <v>71</v>
      </c>
      <c r="D68" s="48">
        <f>D9/D64/10</f>
        <v>10.888986762706242</v>
      </c>
      <c r="E68" s="48">
        <f t="shared" ref="E68:U68" si="43">E9/E64/10</f>
        <v>11.182882370564824</v>
      </c>
      <c r="F68" s="48">
        <f t="shared" si="43"/>
        <v>11.732712520608439</v>
      </c>
      <c r="G68" s="48">
        <f t="shared" si="43"/>
        <v>11.800683219067539</v>
      </c>
      <c r="H68" s="48">
        <f t="shared" si="43"/>
        <v>11.407717468391963</v>
      </c>
      <c r="I68" s="48">
        <f t="shared" si="43"/>
        <v>10.853296287411611</v>
      </c>
      <c r="J68" s="48">
        <f t="shared" si="43"/>
        <v>10.469268751976871</v>
      </c>
      <c r="K68" s="48">
        <f t="shared" si="43"/>
        <v>10.5257578260993</v>
      </c>
      <c r="L68" s="48">
        <f t="shared" si="43"/>
        <v>10.56898604034852</v>
      </c>
      <c r="M68" s="48">
        <f t="shared" si="43"/>
        <v>10.604859994891003</v>
      </c>
      <c r="N68" s="48">
        <f t="shared" si="43"/>
        <v>10.521369765511917</v>
      </c>
      <c r="O68" s="48">
        <f t="shared" si="43"/>
        <v>10.136691628766437</v>
      </c>
      <c r="P68" s="48">
        <f t="shared" si="43"/>
        <v>10.414058703852934</v>
      </c>
      <c r="Q68" s="48">
        <f t="shared" si="43"/>
        <v>10.464786462458234</v>
      </c>
      <c r="R68" s="48">
        <f t="shared" si="43"/>
        <v>10.389710446728779</v>
      </c>
      <c r="S68" s="48">
        <f t="shared" si="43"/>
        <v>9.8741043985969323</v>
      </c>
      <c r="T68" s="48">
        <f t="shared" si="43"/>
        <v>9.9063449199583786</v>
      </c>
      <c r="U68" s="48">
        <f t="shared" si="43"/>
        <v>9.490955278401751</v>
      </c>
      <c r="V68" s="48">
        <f>V9/V64/10</f>
        <v>9.0226750869248864</v>
      </c>
      <c r="W68" s="48">
        <f>W9/W64/10</f>
        <v>9.5639316064299909</v>
      </c>
      <c r="X68" s="48">
        <f>X9/X64/10</f>
        <v>8.3583953566128155</v>
      </c>
      <c r="Y68" s="48">
        <v>7.6525364156251685</v>
      </c>
      <c r="Z68" s="48">
        <v>7.2953230601756713</v>
      </c>
      <c r="AA68" s="48">
        <v>6.894980361194861</v>
      </c>
      <c r="AB68" s="48">
        <v>7.5424849268749963</v>
      </c>
      <c r="AC68" s="48">
        <v>6.7157968666277936</v>
      </c>
      <c r="AD68" s="48">
        <v>6.4894157819812888</v>
      </c>
      <c r="AE68" s="48">
        <v>7.1694822304320613</v>
      </c>
      <c r="AF68" s="48">
        <v>7.3163609734828103</v>
      </c>
      <c r="AG68" s="48">
        <v>6.9329693835461672</v>
      </c>
      <c r="AH68" s="48">
        <v>7.1820496609095716</v>
      </c>
      <c r="AI68" s="48">
        <v>7.0983714867102083</v>
      </c>
      <c r="AJ68" s="48">
        <v>7.4044691603405637</v>
      </c>
      <c r="AK68" s="48">
        <v>7.6558995402915331</v>
      </c>
      <c r="AL68" s="48">
        <v>7.3422757914319634</v>
      </c>
      <c r="AM68" s="48">
        <v>7.6289517843286436</v>
      </c>
      <c r="AN68" s="48">
        <v>7.221126246659912</v>
      </c>
      <c r="AO68" s="48">
        <v>6.8642740775784841</v>
      </c>
      <c r="AP68" s="48">
        <v>7.5314347387196623</v>
      </c>
      <c r="AQ68" s="48">
        <v>7.313719198443553</v>
      </c>
      <c r="AS68" s="48">
        <v>7.6289517843286436</v>
      </c>
      <c r="AT68" s="48">
        <v>7.221126246659912</v>
      </c>
      <c r="AU68" s="48">
        <v>6.8642740775784841</v>
      </c>
      <c r="AV68" s="48">
        <v>7.5314347387196623</v>
      </c>
      <c r="AW68" s="48">
        <v>7.313719198443553</v>
      </c>
      <c r="AX68" s="48">
        <v>6.7794838856146473</v>
      </c>
      <c r="AY68" s="48">
        <v>6.9584589080957873</v>
      </c>
      <c r="AZ68" s="48">
        <v>7.3866909502238274</v>
      </c>
      <c r="BA68" s="48">
        <v>7.7827657723014836</v>
      </c>
      <c r="BB68" s="48">
        <v>7.2321974231013373</v>
      </c>
      <c r="BC68" s="48">
        <v>7.0009733012024169</v>
      </c>
      <c r="BD68" s="48">
        <v>10.873341679529059</v>
      </c>
    </row>
    <row r="69" spans="2:56" s="43" customFormat="1">
      <c r="B69" s="44" t="s">
        <v>72</v>
      </c>
      <c r="C69" s="45" t="s">
        <v>71</v>
      </c>
      <c r="D69" s="48">
        <f>D9/D63/10</f>
        <v>8.3464516438482494</v>
      </c>
      <c r="E69" s="48">
        <f t="shared" ref="E69:U69" si="44">E9/E63/10</f>
        <v>8.4197709262622151</v>
      </c>
      <c r="F69" s="48">
        <f t="shared" si="44"/>
        <v>8.9479212095568208</v>
      </c>
      <c r="G69" s="48">
        <f t="shared" si="44"/>
        <v>8.9031597661745732</v>
      </c>
      <c r="H69" s="48">
        <f t="shared" si="44"/>
        <v>8.6600788038406193</v>
      </c>
      <c r="I69" s="48">
        <f t="shared" si="44"/>
        <v>8.3889558808509932</v>
      </c>
      <c r="J69" s="48">
        <f t="shared" si="44"/>
        <v>8.0790997092478669</v>
      </c>
      <c r="K69" s="48">
        <f t="shared" si="44"/>
        <v>8.5411327286529595</v>
      </c>
      <c r="L69" s="48">
        <f t="shared" si="44"/>
        <v>8.3186672298458291</v>
      </c>
      <c r="M69" s="48">
        <f t="shared" si="44"/>
        <v>8.3344526188289514</v>
      </c>
      <c r="N69" s="48">
        <f t="shared" si="44"/>
        <v>8.3462253103159689</v>
      </c>
      <c r="O69" s="48">
        <f t="shared" si="44"/>
        <v>8.0192159824139146</v>
      </c>
      <c r="P69" s="48">
        <f t="shared" si="44"/>
        <v>8.5775957114053831</v>
      </c>
      <c r="Q69" s="48">
        <f t="shared" si="44"/>
        <v>8.6407302774312598</v>
      </c>
      <c r="R69" s="48">
        <f t="shared" si="44"/>
        <v>8.3996392718125392</v>
      </c>
      <c r="S69" s="48">
        <f t="shared" si="44"/>
        <v>8.1654159634656374</v>
      </c>
      <c r="T69" s="48">
        <f t="shared" si="44"/>
        <v>8.1650649894855665</v>
      </c>
      <c r="U69" s="48">
        <f t="shared" si="44"/>
        <v>8.0202467225664638</v>
      </c>
      <c r="V69" s="48">
        <f>V9/V63/10</f>
        <v>7.5567822893904602</v>
      </c>
      <c r="W69" s="48">
        <f>W9/W63/10</f>
        <v>7.9723864545669301</v>
      </c>
      <c r="X69" s="48">
        <f>X9/X63/10</f>
        <v>6.968133095758331</v>
      </c>
      <c r="Y69" s="48">
        <v>6.2630735676920519</v>
      </c>
      <c r="Z69" s="48">
        <v>6.1226870056758287</v>
      </c>
      <c r="AA69" s="48">
        <v>5.7151532194276564</v>
      </c>
      <c r="AB69" s="48">
        <v>6.2624750834044196</v>
      </c>
      <c r="AC69" s="48">
        <f t="shared" ref="AC69:AL69" si="45">AC9/AC63/10</f>
        <v>5.6591502709883708</v>
      </c>
      <c r="AD69" s="48">
        <f t="shared" si="45"/>
        <v>5.3873276724108417</v>
      </c>
      <c r="AE69" s="48">
        <f t="shared" si="45"/>
        <v>6.0828311000247037</v>
      </c>
      <c r="AF69" s="48">
        <f t="shared" si="45"/>
        <v>6.1847339385830953</v>
      </c>
      <c r="AG69" s="48">
        <f t="shared" si="45"/>
        <v>5.8367411892420344</v>
      </c>
      <c r="AH69" s="48">
        <f t="shared" si="45"/>
        <v>6.0848373923884411</v>
      </c>
      <c r="AI69" s="48">
        <f t="shared" si="45"/>
        <v>5.9443538008034027</v>
      </c>
      <c r="AJ69" s="48">
        <f t="shared" si="45"/>
        <v>6.3417160364569227</v>
      </c>
      <c r="AK69" s="48">
        <f t="shared" si="45"/>
        <v>6.5124128413773068</v>
      </c>
      <c r="AL69" s="48">
        <f t="shared" si="45"/>
        <v>6.2276948613783123</v>
      </c>
      <c r="AM69" s="48">
        <v>6.5078809356391885</v>
      </c>
      <c r="AN69" s="48">
        <v>5.8857559311787089</v>
      </c>
      <c r="AO69" s="48">
        <v>5.664920230333899</v>
      </c>
      <c r="AP69" s="48">
        <v>6.2548456187885728</v>
      </c>
      <c r="AQ69" s="48">
        <v>6.0789480178505881</v>
      </c>
      <c r="AS69" s="48">
        <v>6.5078809356391885</v>
      </c>
      <c r="AT69" s="48">
        <v>5.8857559311787089</v>
      </c>
      <c r="AU69" s="48">
        <v>5.664920230333899</v>
      </c>
      <c r="AV69" s="48">
        <v>6.2548456187885728</v>
      </c>
      <c r="AW69" s="48">
        <v>6.0789480178505881</v>
      </c>
      <c r="AX69" s="48">
        <v>5.7069008270336665</v>
      </c>
      <c r="AY69" s="48">
        <v>5.7977200208516191</v>
      </c>
      <c r="AZ69" s="48">
        <v>6.1777789892278667</v>
      </c>
      <c r="BA69" s="48">
        <v>6.451366086995991</v>
      </c>
      <c r="BB69" s="48">
        <v>6.03949103100513</v>
      </c>
      <c r="BC69" s="48">
        <v>5.6731697105765377</v>
      </c>
      <c r="BD69" s="48">
        <v>5.6138744291744116</v>
      </c>
    </row>
    <row r="70" spans="2:56" s="43" customFormat="1">
      <c r="B70" s="44"/>
      <c r="C70" s="45"/>
      <c r="D70" s="49"/>
      <c r="E70" s="49"/>
      <c r="F70" s="49"/>
      <c r="G70" s="49"/>
      <c r="H70" s="49"/>
      <c r="I70" s="49"/>
      <c r="J70" s="49"/>
      <c r="K70" s="49"/>
      <c r="L70" s="49"/>
      <c r="M70" s="49"/>
      <c r="R70" s="49"/>
      <c r="W70" s="49"/>
      <c r="AB70" s="49"/>
      <c r="AC70" s="77"/>
      <c r="AD70" s="77"/>
      <c r="AE70" s="77"/>
      <c r="AF70" s="77"/>
      <c r="AG70" s="77"/>
      <c r="AH70" s="77"/>
      <c r="AI70" s="77"/>
      <c r="AJ70" s="77"/>
      <c r="AK70" s="77"/>
      <c r="AL70" s="77"/>
      <c r="AM70" s="77"/>
      <c r="AN70" s="77"/>
      <c r="AO70" s="77"/>
      <c r="AP70" s="77"/>
      <c r="AQ70" s="77"/>
      <c r="AS70" s="77"/>
      <c r="AT70" s="77"/>
      <c r="AU70" s="77"/>
      <c r="AV70" s="77"/>
      <c r="AW70" s="77"/>
      <c r="AX70" s="77"/>
      <c r="AY70" s="77"/>
      <c r="AZ70" s="77"/>
      <c r="BA70" s="77"/>
      <c r="BB70" s="77"/>
      <c r="BC70" s="77"/>
      <c r="BD70" s="77"/>
    </row>
    <row r="71" spans="2:56" s="50" customFormat="1">
      <c r="B71" s="51" t="s">
        <v>73</v>
      </c>
      <c r="C71" s="52"/>
      <c r="D71" s="53"/>
      <c r="E71" s="53"/>
      <c r="F71" s="53"/>
      <c r="G71" s="53"/>
      <c r="H71" s="53"/>
      <c r="I71" s="53"/>
      <c r="J71" s="53"/>
      <c r="K71" s="53"/>
      <c r="L71" s="53"/>
      <c r="M71" s="53"/>
      <c r="R71" s="53"/>
      <c r="W71" s="53"/>
      <c r="AB71" s="53"/>
      <c r="AC71" s="78"/>
      <c r="AD71" s="78"/>
      <c r="AE71" s="78"/>
      <c r="AF71" s="78"/>
      <c r="AG71" s="79"/>
      <c r="AH71" s="78"/>
      <c r="AI71" s="78"/>
      <c r="AJ71" s="78"/>
      <c r="AK71" s="78"/>
      <c r="AL71" s="79"/>
      <c r="AM71" s="56"/>
      <c r="AN71" s="56"/>
      <c r="AO71" s="56"/>
      <c r="AP71" s="56"/>
      <c r="AQ71" s="79"/>
      <c r="AS71" s="56"/>
      <c r="AT71" s="56"/>
      <c r="AU71" s="56"/>
      <c r="AV71" s="56"/>
      <c r="AW71" s="79"/>
      <c r="AX71" s="56"/>
      <c r="AY71" s="56"/>
      <c r="AZ71" s="56"/>
      <c r="BA71" s="56"/>
      <c r="BB71" s="79"/>
      <c r="BC71" s="56"/>
      <c r="BD71" s="56"/>
    </row>
    <row r="72" spans="2:56" s="50" customFormat="1">
      <c r="B72" s="54" t="s">
        <v>63</v>
      </c>
      <c r="C72" s="52" t="s">
        <v>64</v>
      </c>
      <c r="D72" s="55"/>
      <c r="E72" s="55"/>
      <c r="F72" s="55"/>
      <c r="G72" s="55"/>
      <c r="H72" s="55"/>
      <c r="I72" s="55">
        <v>16183.019872000001</v>
      </c>
      <c r="J72" s="55">
        <v>15586.189938</v>
      </c>
      <c r="K72" s="55">
        <v>16298.298781</v>
      </c>
      <c r="L72" s="55">
        <v>17560.278265999998</v>
      </c>
      <c r="M72" s="55">
        <f>SUM(I72:L72)</f>
        <v>65627.786856999999</v>
      </c>
      <c r="N72" s="56">
        <v>18038.576758000003</v>
      </c>
      <c r="O72" s="56">
        <v>16152.188666</v>
      </c>
      <c r="P72" s="56">
        <v>16552.831168999997</v>
      </c>
      <c r="Q72" s="56">
        <v>16418.734156999999</v>
      </c>
      <c r="R72" s="55">
        <v>67162.330749999994</v>
      </c>
      <c r="S72" s="56">
        <v>16666.934103000003</v>
      </c>
      <c r="T72" s="56">
        <v>15927.898407000001</v>
      </c>
      <c r="U72" s="56">
        <v>16502.394476999998</v>
      </c>
      <c r="V72" s="56">
        <v>16432.867843</v>
      </c>
      <c r="W72" s="55">
        <v>65530.094830000002</v>
      </c>
      <c r="X72" s="56">
        <v>17089.335393000001</v>
      </c>
      <c r="Y72" s="56">
        <v>16390.962330000002</v>
      </c>
      <c r="Z72" s="56">
        <v>17912.667632000001</v>
      </c>
      <c r="AA72" s="56">
        <v>18357.512402</v>
      </c>
      <c r="AB72" s="56">
        <v>69750.477757000001</v>
      </c>
      <c r="AC72" s="56">
        <v>18566.075684999996</v>
      </c>
      <c r="AD72" s="56">
        <v>17550.212117000003</v>
      </c>
      <c r="AE72" s="56">
        <v>18799.253736000002</v>
      </c>
      <c r="AF72" s="56">
        <v>18626.358761</v>
      </c>
      <c r="AG72" s="56">
        <v>73541.900299000001</v>
      </c>
      <c r="AH72" s="56">
        <v>19402.57994</v>
      </c>
      <c r="AI72" s="56">
        <v>18094.49152</v>
      </c>
      <c r="AJ72" s="56">
        <v>19537.376944</v>
      </c>
      <c r="AK72" s="56">
        <v>19331.647982999999</v>
      </c>
      <c r="AL72" s="56">
        <v>76366.096386999998</v>
      </c>
      <c r="AM72" s="56">
        <v>20063.941740000002</v>
      </c>
      <c r="AN72" s="56">
        <v>19054.267531999998</v>
      </c>
      <c r="AO72" s="56">
        <v>21183.51</v>
      </c>
      <c r="AP72" s="56">
        <v>20757.982275000002</v>
      </c>
      <c r="AQ72" s="56">
        <v>81059.701547000004</v>
      </c>
      <c r="AS72" s="56">
        <v>20063.941740000002</v>
      </c>
      <c r="AT72" s="56">
        <v>19054.267531999998</v>
      </c>
      <c r="AU72" s="56">
        <v>21183.51</v>
      </c>
      <c r="AV72" s="56">
        <v>20757.982275000002</v>
      </c>
      <c r="AW72" s="81">
        <f>SUM(AS72:AV72)</f>
        <v>81059.701547000004</v>
      </c>
      <c r="AX72" s="56">
        <v>21694.872538</v>
      </c>
      <c r="AY72" s="56">
        <v>19683.000252999998</v>
      </c>
      <c r="AZ72" s="56">
        <v>20321</v>
      </c>
      <c r="BA72" s="56">
        <v>19633.694111000001</v>
      </c>
      <c r="BB72" s="81">
        <f>SUM(AX72:BA72)</f>
        <v>81332.566902000006</v>
      </c>
      <c r="BC72" s="56">
        <v>17985.836130999996</v>
      </c>
      <c r="BD72" s="56">
        <v>928.45213499999977</v>
      </c>
    </row>
    <row r="73" spans="2:56" s="50" customFormat="1">
      <c r="B73" s="54" t="s">
        <v>65</v>
      </c>
      <c r="C73" s="52" t="s">
        <v>64</v>
      </c>
      <c r="D73" s="55"/>
      <c r="E73" s="55"/>
      <c r="F73" s="55"/>
      <c r="G73" s="55"/>
      <c r="H73" s="55"/>
      <c r="I73" s="55">
        <v>13512.559574999992</v>
      </c>
      <c r="J73" s="55">
        <v>13049.222999</v>
      </c>
      <c r="K73" s="55">
        <v>13661.794648999998</v>
      </c>
      <c r="L73" s="55">
        <v>13733.788896996994</v>
      </c>
      <c r="M73" s="55">
        <f>SUM(I73:L73)</f>
        <v>53957.366119996979</v>
      </c>
      <c r="N73" s="56">
        <v>14361.073850000001</v>
      </c>
      <c r="O73" s="56">
        <v>13123.625204</v>
      </c>
      <c r="P73" s="56">
        <v>13941.096278999999</v>
      </c>
      <c r="Q73" s="56">
        <v>13848.467121999998</v>
      </c>
      <c r="R73" s="55">
        <v>55274.262455000004</v>
      </c>
      <c r="S73" s="56">
        <v>13954.067584999999</v>
      </c>
      <c r="T73" s="56">
        <v>13566.110841</v>
      </c>
      <c r="U73" s="56">
        <v>14447.715613999999</v>
      </c>
      <c r="V73" s="56">
        <v>13983.184946000001</v>
      </c>
      <c r="W73" s="55">
        <v>55951.078986</v>
      </c>
      <c r="X73" s="56">
        <v>14344.420344</v>
      </c>
      <c r="Y73" s="56">
        <v>13850.176441</v>
      </c>
      <c r="Z73" s="56">
        <v>15400.510902000002</v>
      </c>
      <c r="AA73" s="56">
        <v>15408.261146000001</v>
      </c>
      <c r="AB73" s="56">
        <v>59003.368833</v>
      </c>
      <c r="AC73" s="56">
        <v>15854.650270999999</v>
      </c>
      <c r="AD73" s="56">
        <v>14953.730692000001</v>
      </c>
      <c r="AE73" s="56">
        <v>16503.543401999999</v>
      </c>
      <c r="AF73" s="56">
        <v>16080.638457999999</v>
      </c>
      <c r="AG73" s="56">
        <v>63392.562823</v>
      </c>
      <c r="AH73" s="56">
        <v>16834.67067</v>
      </c>
      <c r="AI73" s="56">
        <v>15702.755614999998</v>
      </c>
      <c r="AJ73" s="56">
        <v>17153.668368999999</v>
      </c>
      <c r="AK73" s="56">
        <v>16653.149311000001</v>
      </c>
      <c r="AL73" s="56">
        <v>66344.243965000001</v>
      </c>
      <c r="AM73" s="56">
        <v>17502.768862000001</v>
      </c>
      <c r="AN73" s="56">
        <v>15981.347615000001</v>
      </c>
      <c r="AO73" s="56">
        <v>17640.079769000007</v>
      </c>
      <c r="AP73" s="56">
        <v>17240.967950999999</v>
      </c>
      <c r="AQ73" s="56">
        <v>68365.164197000006</v>
      </c>
      <c r="AS73" s="56">
        <v>17502.768862000001</v>
      </c>
      <c r="AT73" s="56">
        <v>15981.347615000001</v>
      </c>
      <c r="AU73" s="56">
        <v>17640.079769000007</v>
      </c>
      <c r="AV73" s="56">
        <v>17240.967950999999</v>
      </c>
      <c r="AW73" s="81">
        <f>SUM(AS73:AV73)</f>
        <v>68365.164197000006</v>
      </c>
      <c r="AX73" s="56">
        <v>18457.902944999998</v>
      </c>
      <c r="AY73" s="56">
        <v>16942.677381000001</v>
      </c>
      <c r="AZ73" s="56">
        <v>17320.896250000002</v>
      </c>
      <c r="BA73" s="56">
        <v>16343.970272999997</v>
      </c>
      <c r="BB73" s="81">
        <f>SUM(AX73:BA73)</f>
        <v>69065.446849</v>
      </c>
      <c r="BC73" s="56">
        <v>14669</v>
      </c>
      <c r="BD73" s="56">
        <v>386.48044799999997</v>
      </c>
    </row>
    <row r="74" spans="2:56" s="50" customFormat="1">
      <c r="B74" s="54" t="s">
        <v>66</v>
      </c>
      <c r="C74" s="52" t="s">
        <v>45</v>
      </c>
      <c r="D74" s="53"/>
      <c r="E74" s="53"/>
      <c r="F74" s="53"/>
      <c r="G74" s="53"/>
      <c r="H74" s="53"/>
      <c r="I74" s="57">
        <f t="shared" ref="I74:N74" si="46">I73/I72</f>
        <v>0.83498380907135494</v>
      </c>
      <c r="J74" s="57">
        <f t="shared" si="46"/>
        <v>0.83722982017467062</v>
      </c>
      <c r="K74" s="57">
        <f t="shared" si="46"/>
        <v>0.83823439688849311</v>
      </c>
      <c r="L74" s="57">
        <f t="shared" si="46"/>
        <v>0.78209403569578917</v>
      </c>
      <c r="M74" s="57">
        <f t="shared" si="46"/>
        <v>0.82217256903036606</v>
      </c>
      <c r="N74" s="57">
        <f t="shared" si="46"/>
        <v>0.79613120495390244</v>
      </c>
      <c r="O74" s="57">
        <f t="shared" ref="O74:X74" si="47">O73/O72</f>
        <v>0.81249826109479151</v>
      </c>
      <c r="P74" s="57">
        <f t="shared" si="47"/>
        <v>0.84221823666689521</v>
      </c>
      <c r="Q74" s="57">
        <f t="shared" si="47"/>
        <v>0.84345522557205255</v>
      </c>
      <c r="R74" s="57">
        <f t="shared" si="47"/>
        <v>0.8229950008844803</v>
      </c>
      <c r="S74" s="57">
        <f t="shared" si="47"/>
        <v>0.8372306207467578</v>
      </c>
      <c r="T74" s="57">
        <f t="shared" si="47"/>
        <v>0.85172007595414845</v>
      </c>
      <c r="U74" s="57">
        <f t="shared" si="47"/>
        <v>0.87549207687019714</v>
      </c>
      <c r="V74" s="57">
        <f t="shared" si="47"/>
        <v>0.85092785261803805</v>
      </c>
      <c r="W74" s="57">
        <f t="shared" si="47"/>
        <v>0.85382264639094219</v>
      </c>
      <c r="X74" s="57">
        <f t="shared" si="47"/>
        <v>0.83937847869002846</v>
      </c>
      <c r="Y74" s="57">
        <v>0.84498860787754604</v>
      </c>
      <c r="Z74" s="57">
        <v>0.86</v>
      </c>
      <c r="AA74" s="57">
        <v>0.83934363265478795</v>
      </c>
      <c r="AB74" s="57">
        <v>0.84592064069523198</v>
      </c>
      <c r="AC74" s="57">
        <v>0.85395807600899598</v>
      </c>
      <c r="AD74" s="57">
        <v>0.84569404837915907</v>
      </c>
      <c r="AE74" s="57">
        <f t="shared" ref="AE74:AK74" si="48">AE73/AE72</f>
        <v>0.87788290076622633</v>
      </c>
      <c r="AF74" s="57">
        <f t="shared" si="48"/>
        <v>0.86332700150014041</v>
      </c>
      <c r="AG74" s="57">
        <f t="shared" si="48"/>
        <v>0.86199245008987058</v>
      </c>
      <c r="AH74" s="57">
        <f t="shared" si="48"/>
        <v>0.86765114340768434</v>
      </c>
      <c r="AI74" s="57">
        <f t="shared" si="48"/>
        <v>0.86781966752940276</v>
      </c>
      <c r="AJ74" s="57">
        <f t="shared" si="48"/>
        <v>0.87799239468878409</v>
      </c>
      <c r="AK74" s="57">
        <f t="shared" si="48"/>
        <v>0.86144488693589727</v>
      </c>
      <c r="AL74" s="57">
        <v>0.86876568403847287</v>
      </c>
      <c r="AM74" s="57">
        <v>0.87234946596291296</v>
      </c>
      <c r="AN74" s="57">
        <v>0.8387279956136181</v>
      </c>
      <c r="AO74" s="57">
        <v>0.83272695455096957</v>
      </c>
      <c r="AP74" s="57">
        <v>0.83057051126612913</v>
      </c>
      <c r="AQ74" s="57">
        <v>0.84339274500487205</v>
      </c>
      <c r="AS74" s="57">
        <f t="shared" ref="AS74:AW74" si="49">AS73/AS72</f>
        <v>0.87234946596291296</v>
      </c>
      <c r="AT74" s="57">
        <f t="shared" si="49"/>
        <v>0.8387279956136181</v>
      </c>
      <c r="AU74" s="57">
        <f t="shared" si="49"/>
        <v>0.83272695455096957</v>
      </c>
      <c r="AV74" s="57">
        <f t="shared" si="49"/>
        <v>0.83057051126612913</v>
      </c>
      <c r="AW74" s="57">
        <f t="shared" si="49"/>
        <v>0.84339274500487205</v>
      </c>
      <c r="AX74" s="57">
        <f>AX73/AX72</f>
        <v>0.85079563904649658</v>
      </c>
      <c r="AY74" s="57">
        <f>AY73/AY72</f>
        <v>0.8607771764072234</v>
      </c>
      <c r="AZ74" s="57">
        <f>AZ73/AZ72</f>
        <v>0.8523643644505684</v>
      </c>
      <c r="BA74" s="57">
        <f>BA73/BA72</f>
        <v>0.8324449887320543</v>
      </c>
      <c r="BB74" s="57">
        <f t="shared" ref="BB74" si="50">BB73/BB72</f>
        <v>0.8491733321563425</v>
      </c>
      <c r="BC74" s="57">
        <f>BC73/BC72</f>
        <v>0.81558621423870481</v>
      </c>
      <c r="BD74" s="57">
        <f>BD73/BD72</f>
        <v>0.41626319056286093</v>
      </c>
    </row>
    <row r="75" spans="2:56" s="50" customFormat="1">
      <c r="B75" s="54" t="s">
        <v>72</v>
      </c>
      <c r="C75" s="52" t="s">
        <v>71</v>
      </c>
      <c r="D75" s="55"/>
      <c r="E75" s="55"/>
      <c r="F75" s="55"/>
      <c r="G75" s="55"/>
      <c r="H75" s="55"/>
      <c r="I75" s="58">
        <v>8.2093535212940605</v>
      </c>
      <c r="J75" s="58">
        <v>7.6264454217351734</v>
      </c>
      <c r="K75" s="58">
        <v>8.2109771166711081</v>
      </c>
      <c r="L75" s="58">
        <v>7.452787223320831</v>
      </c>
      <c r="M75" s="59">
        <v>7.8688823534738868</v>
      </c>
      <c r="N75" s="58">
        <v>7.8040032650063456</v>
      </c>
      <c r="O75" s="58">
        <v>7.5161442241109535</v>
      </c>
      <c r="P75" s="58">
        <v>8.2433702322008919</v>
      </c>
      <c r="Q75" s="58">
        <v>7.9754344909091071</v>
      </c>
      <c r="R75" s="59">
        <v>7.8849697436117179</v>
      </c>
      <c r="S75" s="58">
        <v>7.7851374756738645</v>
      </c>
      <c r="T75" s="58">
        <v>7.6000302328104956</v>
      </c>
      <c r="U75" s="58">
        <v>7.724312565577474</v>
      </c>
      <c r="V75" s="58">
        <v>7.430486398335252</v>
      </c>
      <c r="W75" s="59">
        <v>7.6365604107208247</v>
      </c>
      <c r="X75" s="58">
        <v>7.1509767909008302</v>
      </c>
      <c r="Y75" s="58">
        <v>6.3823116438864274</v>
      </c>
      <c r="Z75" s="58">
        <v>6.4443422755569815</v>
      </c>
      <c r="AA75" s="58">
        <v>5.7356452937853399</v>
      </c>
      <c r="AB75" s="59">
        <v>6.4473274005733501</v>
      </c>
      <c r="AC75" s="58">
        <v>5.7292796442761791</v>
      </c>
      <c r="AD75" s="58">
        <v>5.3939368237222096</v>
      </c>
      <c r="AE75" s="58">
        <v>6.0041426995587139</v>
      </c>
      <c r="AF75" s="58">
        <v>6.0059303589572313</v>
      </c>
      <c r="AG75" s="59">
        <v>5.789583744814494</v>
      </c>
      <c r="AH75" s="58">
        <v>6.0415107449388366</v>
      </c>
      <c r="AI75" s="58">
        <v>5.8484039073177838</v>
      </c>
      <c r="AJ75" s="58">
        <v>6.437694129364365</v>
      </c>
      <c r="AK75" s="58">
        <v>6.3414357141904008</v>
      </c>
      <c r="AL75" s="59">
        <v>6.1730384579787332</v>
      </c>
      <c r="AM75" s="59">
        <v>6.5995057883956951</v>
      </c>
      <c r="AN75" s="59">
        <v>6.1015438224542935</v>
      </c>
      <c r="AO75" s="59">
        <v>6.0173747459723286</v>
      </c>
      <c r="AP75" s="59">
        <v>5.695177961663223</v>
      </c>
      <c r="AQ75" s="59">
        <v>6.0987730964642957</v>
      </c>
      <c r="AS75" s="59">
        <v>6.5995057883956951</v>
      </c>
      <c r="AT75" s="59">
        <v>6.1015438224542935</v>
      </c>
      <c r="AU75" s="59">
        <v>6.0173747459723286</v>
      </c>
      <c r="AV75" s="59">
        <v>5.695177961663223</v>
      </c>
      <c r="AW75" s="59">
        <v>6.0987730964642957</v>
      </c>
      <c r="AX75" s="59">
        <v>5.55128329706986</v>
      </c>
      <c r="AY75" s="59">
        <v>5.3238392478390315</v>
      </c>
      <c r="AZ75" s="59">
        <v>6.1276583378975324</v>
      </c>
      <c r="BA75" s="59">
        <v>6.0074729057749146</v>
      </c>
      <c r="BB75" s="59">
        <v>5.7503712253786761</v>
      </c>
      <c r="BC75" s="59">
        <v>5.8916223262569209</v>
      </c>
      <c r="BD75" s="59">
        <v>7.4628903677086171</v>
      </c>
    </row>
    <row r="76" spans="2:56" s="50" customFormat="1">
      <c r="B76" s="54"/>
      <c r="C76" s="52"/>
      <c r="D76" s="53"/>
      <c r="E76" s="53"/>
      <c r="F76" s="53"/>
      <c r="G76" s="53"/>
      <c r="H76" s="53"/>
      <c r="I76" s="53"/>
      <c r="J76" s="53"/>
      <c r="K76" s="53"/>
      <c r="L76" s="53"/>
      <c r="M76" s="53"/>
      <c r="R76" s="53"/>
      <c r="W76" s="53"/>
      <c r="X76" s="57"/>
      <c r="Y76" s="57"/>
      <c r="Z76" s="57"/>
      <c r="AA76" s="57"/>
      <c r="AB76" s="57"/>
      <c r="AC76" s="57"/>
      <c r="AD76" s="57"/>
      <c r="AE76" s="57"/>
      <c r="AF76" s="57"/>
      <c r="AG76" s="57"/>
      <c r="AH76" s="57"/>
      <c r="AI76" s="57"/>
      <c r="AJ76" s="57"/>
      <c r="AK76" s="57"/>
      <c r="AL76" s="57"/>
      <c r="AM76" s="57"/>
      <c r="AN76" s="57"/>
      <c r="AO76" s="57"/>
      <c r="AP76" s="57"/>
      <c r="AQ76" s="57"/>
      <c r="AS76" s="57"/>
      <c r="AT76" s="57"/>
      <c r="AU76" s="57"/>
      <c r="AV76" s="57"/>
      <c r="AW76" s="57"/>
      <c r="AX76" s="57"/>
      <c r="AY76" s="57"/>
      <c r="AZ76" s="57"/>
      <c r="BA76" s="57"/>
      <c r="BB76" s="57"/>
      <c r="BC76" s="57"/>
      <c r="BD76" s="57"/>
    </row>
    <row r="77" spans="2:56" s="50" customFormat="1">
      <c r="B77" s="51" t="s">
        <v>74</v>
      </c>
      <c r="C77" s="52"/>
      <c r="D77" s="53"/>
      <c r="E77" s="53"/>
      <c r="F77" s="53"/>
      <c r="G77" s="53"/>
      <c r="H77" s="53"/>
      <c r="I77" s="53"/>
      <c r="J77" s="53"/>
      <c r="K77" s="53"/>
      <c r="L77" s="53"/>
      <c r="M77" s="53"/>
      <c r="R77" s="53"/>
      <c r="W77" s="53"/>
      <c r="AB77" s="53"/>
      <c r="AG77" s="53"/>
      <c r="AL77" s="53"/>
      <c r="AM77" s="56"/>
      <c r="AN77" s="56"/>
      <c r="AO77" s="56"/>
      <c r="AP77" s="56"/>
      <c r="AQ77" s="53"/>
      <c r="AS77" s="56"/>
      <c r="AT77" s="56"/>
      <c r="AU77" s="56"/>
      <c r="AV77" s="56"/>
      <c r="AW77" s="53"/>
      <c r="AX77" s="56"/>
      <c r="AY77" s="56"/>
      <c r="AZ77" s="56"/>
      <c r="BA77" s="56"/>
      <c r="BB77" s="53"/>
      <c r="BC77" s="56"/>
      <c r="BD77" s="56"/>
    </row>
    <row r="78" spans="2:56" s="50" customFormat="1">
      <c r="B78" s="54" t="s">
        <v>63</v>
      </c>
      <c r="C78" s="52" t="s">
        <v>64</v>
      </c>
      <c r="D78" s="55"/>
      <c r="E78" s="55"/>
      <c r="F78" s="55"/>
      <c r="G78" s="55"/>
      <c r="H78" s="55"/>
      <c r="I78" s="55">
        <v>12468.343192</v>
      </c>
      <c r="J78" s="55">
        <v>11938.14582</v>
      </c>
      <c r="K78" s="55">
        <v>12004.144033999999</v>
      </c>
      <c r="L78" s="55">
        <v>11799.951351</v>
      </c>
      <c r="M78" s="55">
        <f>SUM(I78:L78)</f>
        <v>48210.584396999999</v>
      </c>
      <c r="N78" s="56">
        <v>11235.333497</v>
      </c>
      <c r="O78" s="56">
        <v>10551.0452</v>
      </c>
      <c r="P78" s="56">
        <v>11281.646377000001</v>
      </c>
      <c r="Q78" s="56">
        <v>11095.482121000001</v>
      </c>
      <c r="R78" s="55">
        <v>44163.507195000006</v>
      </c>
      <c r="S78" s="56">
        <v>10844.875055</v>
      </c>
      <c r="T78" s="56">
        <v>10283.032273000001</v>
      </c>
      <c r="U78" s="56">
        <v>11035.028442000001</v>
      </c>
      <c r="V78" s="56">
        <v>11397.60097</v>
      </c>
      <c r="W78" s="55">
        <v>43560.536740000003</v>
      </c>
      <c r="X78" s="56">
        <v>10948.034172</v>
      </c>
      <c r="Y78" s="56">
        <v>10232.376842</v>
      </c>
      <c r="Z78" s="56">
        <v>10976.899095000001</v>
      </c>
      <c r="AA78" s="56">
        <v>10321.186094999999</v>
      </c>
      <c r="AB78" s="56">
        <v>42478.496203000002</v>
      </c>
      <c r="AC78" s="56">
        <v>10031.614170999999</v>
      </c>
      <c r="AD78" s="56">
        <v>8829.1387709999999</v>
      </c>
      <c r="AE78" s="56">
        <v>9523.7290260000009</v>
      </c>
      <c r="AF78" s="56">
        <v>9194.2492100000018</v>
      </c>
      <c r="AG78" s="56">
        <v>37578.731178000002</v>
      </c>
      <c r="AH78" s="56">
        <v>9076.9030870000006</v>
      </c>
      <c r="AI78" s="56">
        <v>8484.3699309999993</v>
      </c>
      <c r="AJ78" s="56">
        <v>9375.7459439999966</v>
      </c>
      <c r="AK78" s="56">
        <v>9274.316979999996</v>
      </c>
      <c r="AL78" s="56">
        <v>36211.335941999991</v>
      </c>
      <c r="AM78" s="56">
        <v>9249.0853019999977</v>
      </c>
      <c r="AN78" s="56">
        <v>9000.5013199999958</v>
      </c>
      <c r="AO78" s="56">
        <v>9611.2366379999967</v>
      </c>
      <c r="AP78" s="56">
        <v>9680.3989149999961</v>
      </c>
      <c r="AQ78" s="56">
        <v>37541.222174999988</v>
      </c>
      <c r="AS78" s="56">
        <v>9249.0853019999977</v>
      </c>
      <c r="AT78" s="56">
        <v>9000.5013199999958</v>
      </c>
      <c r="AU78" s="56">
        <v>9611.2366379999967</v>
      </c>
      <c r="AV78" s="56">
        <v>9680.3989149999961</v>
      </c>
      <c r="AW78" s="81">
        <f>SUM(AS78:AV78)</f>
        <v>37541.222174999988</v>
      </c>
      <c r="AX78" s="56">
        <v>9383.4194919999973</v>
      </c>
      <c r="AY78" s="56">
        <v>9114.819082999993</v>
      </c>
      <c r="AZ78" s="56">
        <v>10548.472523999995</v>
      </c>
      <c r="BA78" s="56">
        <v>11395.634648999996</v>
      </c>
      <c r="BB78" s="81">
        <f t="shared" ref="BB78:BB79" si="51">SUM(AX78:BA78)</f>
        <v>40442.345747999978</v>
      </c>
      <c r="BC78" s="56">
        <v>10553.072852000001</v>
      </c>
      <c r="BD78" s="56">
        <v>889.50342999999998</v>
      </c>
    </row>
    <row r="79" spans="2:56" s="50" customFormat="1">
      <c r="B79" s="54" t="s">
        <v>65</v>
      </c>
      <c r="C79" s="52" t="s">
        <v>64</v>
      </c>
      <c r="D79" s="55"/>
      <c r="E79" s="55"/>
      <c r="F79" s="55"/>
      <c r="G79" s="55"/>
      <c r="H79" s="55"/>
      <c r="I79" s="55">
        <v>8501.7574129999994</v>
      </c>
      <c r="J79" s="55">
        <v>8214.7956630000008</v>
      </c>
      <c r="K79" s="55">
        <v>9366.4652559999995</v>
      </c>
      <c r="L79" s="55">
        <v>9399.6921449999991</v>
      </c>
      <c r="M79" s="55">
        <f>SUM(I79:L79)</f>
        <v>35482.710477000001</v>
      </c>
      <c r="N79" s="56">
        <v>8789.9575759999989</v>
      </c>
      <c r="O79" s="56">
        <v>8206.0024229999999</v>
      </c>
      <c r="P79" s="56">
        <v>9204.5302929999998</v>
      </c>
      <c r="Q79" s="56">
        <v>8992.7342929999995</v>
      </c>
      <c r="R79" s="55">
        <v>35193.224584999996</v>
      </c>
      <c r="S79" s="56">
        <v>8851.3365159999994</v>
      </c>
      <c r="T79" s="56">
        <v>8291.8084490000001</v>
      </c>
      <c r="U79" s="56">
        <v>8982.9298400000007</v>
      </c>
      <c r="V79" s="56">
        <v>9463.6096260000013</v>
      </c>
      <c r="W79" s="55">
        <v>35589.684431000001</v>
      </c>
      <c r="X79" s="56">
        <v>9082.5652310000005</v>
      </c>
      <c r="Y79" s="56">
        <v>8132.7798869999997</v>
      </c>
      <c r="Z79" s="56">
        <v>8990.4012759999987</v>
      </c>
      <c r="AA79" s="56">
        <v>8442.3159390000001</v>
      </c>
      <c r="AB79" s="56">
        <v>34648.062333000002</v>
      </c>
      <c r="AC79" s="56">
        <v>8275.1171130000002</v>
      </c>
      <c r="AD79" s="56">
        <v>7167.2114499999989</v>
      </c>
      <c r="AE79" s="56">
        <v>7849.4984839999997</v>
      </c>
      <c r="AF79" s="56">
        <v>7648.7158259999997</v>
      </c>
      <c r="AG79" s="56">
        <v>30940.542872999999</v>
      </c>
      <c r="AH79" s="56">
        <v>7454.5253239999993</v>
      </c>
      <c r="AI79" s="56">
        <v>6780.4132449999997</v>
      </c>
      <c r="AJ79" s="56">
        <v>7851.982782000001</v>
      </c>
      <c r="AK79" s="56">
        <v>7853.6530480000001</v>
      </c>
      <c r="AL79" s="56">
        <v>29940.574398999997</v>
      </c>
      <c r="AM79" s="56">
        <v>7608.0802239999994</v>
      </c>
      <c r="AN79" s="56">
        <v>6948.1472160000012</v>
      </c>
      <c r="AO79" s="56">
        <v>7843.4953290000021</v>
      </c>
      <c r="AP79" s="56">
        <v>8091.8117960000009</v>
      </c>
      <c r="AQ79" s="56">
        <v>30491.534565000005</v>
      </c>
      <c r="AS79" s="56">
        <v>7608.0802239999994</v>
      </c>
      <c r="AT79" s="56">
        <v>6948.1472160000012</v>
      </c>
      <c r="AU79" s="56">
        <v>7843.4953290000021</v>
      </c>
      <c r="AV79" s="56">
        <v>8091.8117960000009</v>
      </c>
      <c r="AW79" s="81">
        <f>SUM(AS79:AV79)</f>
        <v>30491.534565000005</v>
      </c>
      <c r="AX79" s="56">
        <v>7704.3805769999999</v>
      </c>
      <c r="AY79" s="56">
        <v>7282.6887579999993</v>
      </c>
      <c r="AZ79" s="56">
        <v>8661.9828890000026</v>
      </c>
      <c r="BA79" s="56">
        <v>9713.9032769999994</v>
      </c>
      <c r="BB79" s="81">
        <f t="shared" si="51"/>
        <v>33362.955501000004</v>
      </c>
      <c r="BC79" s="56">
        <v>8559</v>
      </c>
      <c r="BD79" s="56">
        <v>541.20635500000003</v>
      </c>
    </row>
    <row r="80" spans="2:56" s="50" customFormat="1">
      <c r="B80" s="54" t="s">
        <v>66</v>
      </c>
      <c r="C80" s="52" t="s">
        <v>45</v>
      </c>
      <c r="D80" s="53"/>
      <c r="E80" s="53"/>
      <c r="F80" s="53"/>
      <c r="G80" s="53"/>
      <c r="H80" s="53"/>
      <c r="I80" s="57">
        <f t="shared" ref="I80:N80" si="52">I79/I78</f>
        <v>0.68186745280278604</v>
      </c>
      <c r="J80" s="57">
        <f t="shared" si="52"/>
        <v>0.6881131950355085</v>
      </c>
      <c r="K80" s="57">
        <f t="shared" si="52"/>
        <v>0.78026931611873729</v>
      </c>
      <c r="L80" s="57">
        <f t="shared" si="52"/>
        <v>0.79658736425243071</v>
      </c>
      <c r="M80" s="57">
        <f t="shared" si="52"/>
        <v>0.73599419963073465</v>
      </c>
      <c r="N80" s="57">
        <f t="shared" si="52"/>
        <v>0.78234950287386196</v>
      </c>
      <c r="O80" s="57">
        <f t="shared" ref="O80:X80" si="53">O79/O78</f>
        <v>0.7777430830265043</v>
      </c>
      <c r="P80" s="57">
        <f t="shared" si="53"/>
        <v>0.81588537571655873</v>
      </c>
      <c r="Q80" s="57">
        <f t="shared" si="53"/>
        <v>0.81048612353489269</v>
      </c>
      <c r="R80" s="57">
        <f t="shared" si="53"/>
        <v>0.79688473176750818</v>
      </c>
      <c r="S80" s="57">
        <f t="shared" si="53"/>
        <v>0.81617690117315966</v>
      </c>
      <c r="T80" s="57">
        <f t="shared" si="53"/>
        <v>0.80635830257692309</v>
      </c>
      <c r="U80" s="57">
        <f t="shared" si="53"/>
        <v>0.81403776050185916</v>
      </c>
      <c r="V80" s="57">
        <f t="shared" si="53"/>
        <v>0.8303159279667256</v>
      </c>
      <c r="W80" s="57">
        <f t="shared" si="53"/>
        <v>0.81701666449668264</v>
      </c>
      <c r="X80" s="57">
        <f t="shared" si="53"/>
        <v>0.82960694936712887</v>
      </c>
      <c r="Y80" s="57">
        <v>0.79480848023677586</v>
      </c>
      <c r="Z80" s="57">
        <v>0.81899999999999995</v>
      </c>
      <c r="AA80" s="57">
        <v>0.81795986055224801</v>
      </c>
      <c r="AB80" s="57">
        <f t="shared" ref="AB80:AJ80" si="54">AB79/AB78</f>
        <v>0.81566122697519161</v>
      </c>
      <c r="AC80" s="57">
        <f t="shared" si="54"/>
        <v>0.82490384617484713</v>
      </c>
      <c r="AD80" s="57">
        <f t="shared" si="54"/>
        <v>0.81176790125230203</v>
      </c>
      <c r="AE80" s="57">
        <f t="shared" si="54"/>
        <v>0.82420430721733962</v>
      </c>
      <c r="AF80" s="57">
        <f t="shared" si="54"/>
        <v>0.83190216528838223</v>
      </c>
      <c r="AG80" s="57">
        <f t="shared" si="54"/>
        <v>0.82335251625296368</v>
      </c>
      <c r="AH80" s="57">
        <f t="shared" si="54"/>
        <v>0.82126307315943681</v>
      </c>
      <c r="AI80" s="57">
        <f t="shared" si="54"/>
        <v>0.79916520615465847</v>
      </c>
      <c r="AJ80" s="57">
        <f t="shared" si="54"/>
        <v>0.83747819415103419</v>
      </c>
      <c r="AK80" s="57">
        <f t="shared" ref="AK80" si="55">AK79/AK78</f>
        <v>0.84681740606196143</v>
      </c>
      <c r="AL80" s="57">
        <v>0.82682877116039222</v>
      </c>
      <c r="AM80" s="57">
        <v>0.82257650087353484</v>
      </c>
      <c r="AN80" s="57">
        <v>0.77197335670186917</v>
      </c>
      <c r="AO80" s="57">
        <v>0.81607556076490029</v>
      </c>
      <c r="AP80" s="57">
        <v>0.83589652317546093</v>
      </c>
      <c r="AQ80" s="57">
        <v>0.81221475483303218</v>
      </c>
      <c r="AS80" s="57">
        <f t="shared" ref="AS80:BB80" si="56">AS79/AS78</f>
        <v>0.82257650087353484</v>
      </c>
      <c r="AT80" s="57">
        <f t="shared" si="56"/>
        <v>0.77197335670186917</v>
      </c>
      <c r="AU80" s="57">
        <f t="shared" si="56"/>
        <v>0.81607556076490029</v>
      </c>
      <c r="AV80" s="57">
        <f t="shared" si="56"/>
        <v>0.83589652317546093</v>
      </c>
      <c r="AW80" s="57">
        <f t="shared" si="56"/>
        <v>0.81221475483303218</v>
      </c>
      <c r="AX80" s="57">
        <f t="shared" si="56"/>
        <v>0.8210632151283983</v>
      </c>
      <c r="AY80" s="57">
        <f t="shared" si="56"/>
        <v>0.79899432909018553</v>
      </c>
      <c r="AZ80" s="57">
        <f t="shared" si="56"/>
        <v>0.82115992332464893</v>
      </c>
      <c r="BA80" s="57">
        <f t="shared" si="56"/>
        <v>0.85242319328414284</v>
      </c>
      <c r="BB80" s="57">
        <f t="shared" si="56"/>
        <v>0.82495104781724793</v>
      </c>
      <c r="BC80" s="57">
        <f>BC79/BC78</f>
        <v>0.81104339181908636</v>
      </c>
      <c r="BD80" s="57">
        <f>BD79/BD78</f>
        <v>0.60843650147588535</v>
      </c>
    </row>
    <row r="81" spans="1:56" s="50" customFormat="1">
      <c r="B81" s="54" t="s">
        <v>72</v>
      </c>
      <c r="C81" s="52" t="s">
        <v>71</v>
      </c>
      <c r="D81" s="55"/>
      <c r="E81" s="55"/>
      <c r="F81" s="55"/>
      <c r="G81" s="55"/>
      <c r="H81" s="55"/>
      <c r="I81" s="58">
        <v>9.012929291642271</v>
      </c>
      <c r="J81" s="58">
        <v>8.3245836496036247</v>
      </c>
      <c r="K81" s="58">
        <v>8.6847071839655996</v>
      </c>
      <c r="L81" s="58">
        <v>9.2493593231076332</v>
      </c>
      <c r="M81" s="59">
        <v>8.8186206485740719</v>
      </c>
      <c r="N81" s="58">
        <v>8.9661137658167416</v>
      </c>
      <c r="O81" s="58">
        <v>8.8875796236436582</v>
      </c>
      <c r="P81" s="58">
        <v>9.4311046065130775</v>
      </c>
      <c r="Q81" s="58">
        <v>9.4469071077341589</v>
      </c>
      <c r="R81" s="59">
        <v>9.186926819353241</v>
      </c>
      <c r="S81" s="58">
        <v>8.7829414858738666</v>
      </c>
      <c r="T81" s="58">
        <v>9.0998867648368265</v>
      </c>
      <c r="U81" s="58">
        <v>8.3427816110401007</v>
      </c>
      <c r="V81" s="58">
        <v>8.1720425429419166</v>
      </c>
      <c r="W81" s="59">
        <v>8.5973512688907139</v>
      </c>
      <c r="X81" s="58">
        <v>7.0668208863289941</v>
      </c>
      <c r="Y81" s="58">
        <v>5.9787887897652308</v>
      </c>
      <c r="Z81" s="58">
        <v>5.6621889035005308</v>
      </c>
      <c r="AA81" s="58">
        <v>5.0837865470442303</v>
      </c>
      <c r="AB81" s="59">
        <v>5.8545998394568004</v>
      </c>
      <c r="AC81" s="58">
        <v>5.0457617003783692</v>
      </c>
      <c r="AD81" s="58">
        <v>5.3720641928546771</v>
      </c>
      <c r="AE81" s="58">
        <v>6.1509334230808559</v>
      </c>
      <c r="AF81" s="58">
        <v>6.8507599654487779</v>
      </c>
      <c r="AG81" s="59">
        <v>5.8441369763337159</v>
      </c>
      <c r="AH81" s="58">
        <v>6.2856921706681099</v>
      </c>
      <c r="AI81" s="58">
        <v>6.2465360406429831</v>
      </c>
      <c r="AJ81" s="58">
        <v>6.5833428112896577</v>
      </c>
      <c r="AK81" s="58">
        <v>7.1226875924995641</v>
      </c>
      <c r="AL81" s="59">
        <v>6.5679530230040148</v>
      </c>
      <c r="AM81" s="59">
        <v>6.666032620128818</v>
      </c>
      <c r="AN81" s="59">
        <v>5.6425582752198329</v>
      </c>
      <c r="AO81" s="59">
        <v>5.950189850941304</v>
      </c>
      <c r="AP81" s="59">
        <v>6.68204023365828</v>
      </c>
      <c r="AQ81" s="59">
        <v>6.2352052449870587</v>
      </c>
      <c r="AS81" s="59">
        <v>6.666032620128818</v>
      </c>
      <c r="AT81" s="59">
        <v>5.6425582752198329</v>
      </c>
      <c r="AU81" s="59">
        <v>5.950189850941304</v>
      </c>
      <c r="AV81" s="59">
        <v>6.68204023365828</v>
      </c>
      <c r="AW81" s="59">
        <v>6.2352052449870587</v>
      </c>
      <c r="AX81" s="59">
        <v>6.1993268340999395</v>
      </c>
      <c r="AY81" s="59">
        <v>6.7691585149065387</v>
      </c>
      <c r="AZ81" s="59">
        <v>7.4175306422356702</v>
      </c>
      <c r="BA81" s="59">
        <v>7.0725251421544604</v>
      </c>
      <c r="BB81" s="59">
        <v>6.864635283349152</v>
      </c>
      <c r="BC81" s="59">
        <v>6.046491153252866</v>
      </c>
      <c r="BD81" s="59">
        <v>4.9547315162337258</v>
      </c>
    </row>
    <row r="82" spans="1:56" s="50" customFormat="1">
      <c r="B82" s="54"/>
      <c r="C82" s="52"/>
      <c r="D82" s="53"/>
      <c r="E82" s="53"/>
      <c r="F82" s="53"/>
      <c r="G82" s="53"/>
      <c r="H82" s="53"/>
      <c r="I82" s="53"/>
      <c r="J82" s="53"/>
      <c r="K82" s="53"/>
      <c r="L82" s="53"/>
      <c r="M82" s="53"/>
      <c r="R82" s="53"/>
      <c r="W82" s="53"/>
      <c r="X82" s="57"/>
      <c r="Y82" s="57"/>
      <c r="Z82" s="57"/>
      <c r="AA82" s="57"/>
      <c r="AB82" s="57"/>
      <c r="AC82" s="57"/>
      <c r="AD82" s="57"/>
      <c r="AE82" s="57"/>
      <c r="AF82" s="57"/>
      <c r="AG82" s="57"/>
      <c r="AH82" s="57"/>
      <c r="AI82" s="57"/>
      <c r="AJ82" s="57"/>
      <c r="AK82" s="57"/>
      <c r="AL82" s="57"/>
      <c r="AM82" s="57"/>
      <c r="AN82" s="57"/>
      <c r="AO82" s="57"/>
      <c r="AP82" s="57"/>
      <c r="AQ82" s="57"/>
      <c r="AS82" s="57"/>
      <c r="AT82" s="57"/>
      <c r="AU82" s="57"/>
      <c r="AV82" s="57"/>
      <c r="AW82" s="57"/>
      <c r="AX82" s="57"/>
      <c r="AY82" s="57"/>
      <c r="AZ82" s="57"/>
      <c r="BA82" s="57"/>
      <c r="BB82" s="57"/>
      <c r="BC82" s="57"/>
      <c r="BD82" s="57"/>
    </row>
    <row r="83" spans="1:56" s="50" customFormat="1">
      <c r="B83" s="51" t="s">
        <v>75</v>
      </c>
      <c r="C83" s="52"/>
      <c r="D83" s="53"/>
      <c r="E83" s="53"/>
      <c r="F83" s="53"/>
      <c r="G83" s="53"/>
      <c r="H83" s="53"/>
      <c r="I83" s="53"/>
      <c r="J83" s="53"/>
      <c r="K83" s="53"/>
      <c r="L83" s="53"/>
      <c r="M83" s="53"/>
      <c r="R83" s="53"/>
      <c r="W83" s="53"/>
      <c r="AB83" s="53"/>
      <c r="AG83" s="53"/>
      <c r="AL83" s="53"/>
      <c r="AM83" s="56"/>
      <c r="AN83" s="56"/>
      <c r="AO83" s="56"/>
      <c r="AP83" s="56"/>
      <c r="AQ83" s="53"/>
      <c r="AS83" s="56"/>
      <c r="AT83" s="56"/>
      <c r="AU83" s="56"/>
      <c r="AV83" s="56"/>
      <c r="AW83" s="53"/>
      <c r="AX83" s="56"/>
      <c r="AY83" s="56"/>
      <c r="AZ83" s="56"/>
      <c r="BA83" s="56"/>
      <c r="BB83" s="53"/>
      <c r="BC83" s="56"/>
      <c r="BD83" s="56"/>
    </row>
    <row r="84" spans="1:56" s="50" customFormat="1">
      <c r="B84" s="54" t="s">
        <v>63</v>
      </c>
      <c r="C84" s="52" t="s">
        <v>64</v>
      </c>
      <c r="D84" s="55"/>
      <c r="E84" s="55"/>
      <c r="F84" s="55"/>
      <c r="G84" s="55"/>
      <c r="H84" s="55"/>
      <c r="I84" s="55">
        <v>4633.8042399999995</v>
      </c>
      <c r="J84" s="55">
        <v>4095.9943770000004</v>
      </c>
      <c r="K84" s="55">
        <v>4611.610733999998</v>
      </c>
      <c r="L84" s="55">
        <v>5006.1769359999971</v>
      </c>
      <c r="M84" s="55">
        <f>SUM(I84:L84)</f>
        <v>18347.586286999995</v>
      </c>
      <c r="N84" s="56">
        <v>5129.4025390000006</v>
      </c>
      <c r="O84" s="56">
        <v>4722.8931459999994</v>
      </c>
      <c r="P84" s="56">
        <v>5200.4788140000001</v>
      </c>
      <c r="Q84" s="56">
        <v>5312.2452469999998</v>
      </c>
      <c r="R84" s="55">
        <v>20365.019746000002</v>
      </c>
      <c r="S84" s="56">
        <v>5415.0060079999994</v>
      </c>
      <c r="T84" s="56">
        <v>4749.7536899999996</v>
      </c>
      <c r="U84" s="56">
        <v>5342.93714</v>
      </c>
      <c r="V84" s="56">
        <v>5602.6102839999994</v>
      </c>
      <c r="W84" s="55">
        <v>21110.307121999998</v>
      </c>
      <c r="X84" s="56">
        <v>5594.6946879999996</v>
      </c>
      <c r="Y84" s="56">
        <v>4945.2026730000007</v>
      </c>
      <c r="Z84" s="56">
        <v>5632.5801350000002</v>
      </c>
      <c r="AA84" s="56">
        <v>5900.3044470000004</v>
      </c>
      <c r="AB84" s="55">
        <v>22072.781943000002</v>
      </c>
      <c r="AC84" s="56">
        <v>6006.2651660000001</v>
      </c>
      <c r="AD84" s="56">
        <v>5300.8086229999999</v>
      </c>
      <c r="AE84" s="56">
        <v>6205.4623889999993</v>
      </c>
      <c r="AF84" s="56">
        <v>6334.523373</v>
      </c>
      <c r="AG84" s="55">
        <v>23847.059550999998</v>
      </c>
      <c r="AH84" s="56">
        <v>6133.7837569999992</v>
      </c>
      <c r="AI84" s="56">
        <v>5187.6018629999999</v>
      </c>
      <c r="AJ84" s="56">
        <v>6178.7510970000094</v>
      </c>
      <c r="AK84" s="56">
        <v>6320.844123000008</v>
      </c>
      <c r="AL84" s="55">
        <v>23820.980840000018</v>
      </c>
      <c r="AM84" s="55">
        <v>6305.5563790000051</v>
      </c>
      <c r="AN84" s="55">
        <v>5187.6581360000037</v>
      </c>
      <c r="AO84" s="55">
        <v>6402.0254220000052</v>
      </c>
      <c r="AP84" s="55">
        <v>6768.7721410000067</v>
      </c>
      <c r="AQ84" s="55">
        <v>24664.012078000022</v>
      </c>
      <c r="AS84" s="56">
        <v>6305.5563790000051</v>
      </c>
      <c r="AT84" s="56">
        <v>5187.6581360000037</v>
      </c>
      <c r="AU84" s="56">
        <v>6402.0254220000052</v>
      </c>
      <c r="AV84" s="56">
        <v>6768.7721410000067</v>
      </c>
      <c r="AW84" s="82">
        <f>SUM(AS84:AV84)</f>
        <v>24664.012078000022</v>
      </c>
      <c r="AX84" s="56">
        <v>6910.4846300000081</v>
      </c>
      <c r="AY84" s="56">
        <v>6037.857322000008</v>
      </c>
      <c r="AZ84" s="56">
        <v>7012.7691240000104</v>
      </c>
      <c r="BA84" s="56">
        <v>7376.102998000013</v>
      </c>
      <c r="BB84" s="82">
        <f>SUM(AX84:BA84)</f>
        <v>27337.21407400004</v>
      </c>
      <c r="BC84" s="56">
        <v>6926.0762990000085</v>
      </c>
      <c r="BD84" s="56">
        <v>372.10054600000001</v>
      </c>
    </row>
    <row r="85" spans="1:56" s="50" customFormat="1">
      <c r="B85" s="54" t="s">
        <v>65</v>
      </c>
      <c r="C85" s="52" t="s">
        <v>64</v>
      </c>
      <c r="D85" s="55"/>
      <c r="E85" s="55"/>
      <c r="F85" s="55"/>
      <c r="G85" s="55"/>
      <c r="H85" s="55"/>
      <c r="I85" s="55">
        <v>3713.1479780000013</v>
      </c>
      <c r="J85" s="55">
        <v>3137.2844329999998</v>
      </c>
      <c r="K85" s="55">
        <v>3679.8693000000007</v>
      </c>
      <c r="L85" s="55">
        <v>3915.7267919999986</v>
      </c>
      <c r="M85" s="55">
        <f>SUM(I85:L85)</f>
        <v>14446.028503000001</v>
      </c>
      <c r="N85" s="56">
        <v>4139.882818</v>
      </c>
      <c r="O85" s="56">
        <v>3531.827099000001</v>
      </c>
      <c r="P85" s="56">
        <v>4063.7936989999998</v>
      </c>
      <c r="Q85" s="56">
        <v>4263.4701439999999</v>
      </c>
      <c r="R85" s="55">
        <v>15998.973760000001</v>
      </c>
      <c r="S85" s="56">
        <v>4423.5089860000007</v>
      </c>
      <c r="T85" s="56">
        <v>3660.6753120000003</v>
      </c>
      <c r="U85" s="56">
        <v>4354.6082180000003</v>
      </c>
      <c r="V85" s="56">
        <v>4554.4908079999996</v>
      </c>
      <c r="W85" s="55">
        <v>16993.283324</v>
      </c>
      <c r="X85" s="56">
        <v>4611.0157399999998</v>
      </c>
      <c r="Y85" s="56">
        <v>3853.7191560000001</v>
      </c>
      <c r="Z85" s="56">
        <v>4582.2118710000004</v>
      </c>
      <c r="AA85" s="56">
        <v>4811.4769960000003</v>
      </c>
      <c r="AB85" s="55">
        <v>17858.423762999999</v>
      </c>
      <c r="AC85" s="56">
        <v>5029.6911119999995</v>
      </c>
      <c r="AD85" s="56">
        <v>4179.0216349999992</v>
      </c>
      <c r="AE85" s="56">
        <v>4942.0582690000001</v>
      </c>
      <c r="AF85" s="56">
        <v>5142.9772979999998</v>
      </c>
      <c r="AG85" s="55">
        <v>19293.748313999997</v>
      </c>
      <c r="AH85" s="56">
        <v>5036.151218</v>
      </c>
      <c r="AI85" s="56">
        <v>4118.8629760000003</v>
      </c>
      <c r="AJ85" s="56">
        <v>5049.53514</v>
      </c>
      <c r="AK85" s="56">
        <v>5203.3314799999998</v>
      </c>
      <c r="AL85" s="55">
        <v>19407.880814</v>
      </c>
      <c r="AM85" s="55">
        <v>5273.6003840000003</v>
      </c>
      <c r="AN85" s="55">
        <v>4165.2493369999993</v>
      </c>
      <c r="AO85" s="55">
        <v>5214.0336539999989</v>
      </c>
      <c r="AP85" s="55">
        <v>5567.7070889999986</v>
      </c>
      <c r="AQ85" s="55">
        <v>20220.590463999997</v>
      </c>
      <c r="AS85" s="56">
        <v>5273.6003840000003</v>
      </c>
      <c r="AT85" s="56">
        <v>4165.2493369999993</v>
      </c>
      <c r="AU85" s="56">
        <v>5214.0336539999989</v>
      </c>
      <c r="AV85" s="56">
        <v>5567.7070889999986</v>
      </c>
      <c r="AW85" s="82">
        <f>SUM(AS85:AV85)</f>
        <v>20220.590463999997</v>
      </c>
      <c r="AX85" s="56">
        <v>5816.2869299999993</v>
      </c>
      <c r="AY85" s="56">
        <v>4799.3795219999984</v>
      </c>
      <c r="AZ85" s="56">
        <v>5699.4886019999976</v>
      </c>
      <c r="BA85" s="56">
        <v>5777.5314009999984</v>
      </c>
      <c r="BB85" s="82">
        <f>SUM(AX85:BA85)</f>
        <v>22092.686454999995</v>
      </c>
      <c r="BC85" s="56">
        <v>5535</v>
      </c>
      <c r="BD85" s="56">
        <v>203.03274599999997</v>
      </c>
    </row>
    <row r="86" spans="1:56" s="50" customFormat="1">
      <c r="B86" s="54" t="s">
        <v>66</v>
      </c>
      <c r="C86" s="52" t="s">
        <v>45</v>
      </c>
      <c r="D86" s="53"/>
      <c r="E86" s="53"/>
      <c r="F86" s="53"/>
      <c r="G86" s="53"/>
      <c r="H86" s="53"/>
      <c r="I86" s="57">
        <f>I85/I84</f>
        <v>0.80131740265316032</v>
      </c>
      <c r="J86" s="57">
        <f>J85/J84</f>
        <v>0.7659396337594141</v>
      </c>
      <c r="K86" s="57">
        <f>K85/K84</f>
        <v>0.79795748432742764</v>
      </c>
      <c r="L86" s="57">
        <f>L85/L84</f>
        <v>0.7821790643957377</v>
      </c>
      <c r="M86" s="57">
        <f>M85/M84</f>
        <v>0.78735307615016348</v>
      </c>
      <c r="N86" s="57">
        <f t="shared" ref="N86:X86" si="57">N85/N84</f>
        <v>0.80708869824965779</v>
      </c>
      <c r="O86" s="57">
        <f t="shared" si="57"/>
        <v>0.74781007950417888</v>
      </c>
      <c r="P86" s="57">
        <f t="shared" si="57"/>
        <v>0.78142683478683239</v>
      </c>
      <c r="Q86" s="57">
        <f t="shared" si="57"/>
        <v>0.80257404275672739</v>
      </c>
      <c r="R86" s="57">
        <f t="shared" si="57"/>
        <v>0.78561052036998102</v>
      </c>
      <c r="S86" s="57">
        <f t="shared" si="57"/>
        <v>0.81689826003236476</v>
      </c>
      <c r="T86" s="57">
        <f t="shared" si="57"/>
        <v>0.77070845162078305</v>
      </c>
      <c r="U86" s="57">
        <f t="shared" si="57"/>
        <v>0.8150214205963876</v>
      </c>
      <c r="V86" s="57">
        <f t="shared" si="57"/>
        <v>0.81292300858526034</v>
      </c>
      <c r="W86" s="57">
        <f t="shared" si="57"/>
        <v>0.80497565600504872</v>
      </c>
      <c r="X86" s="57">
        <f t="shared" si="57"/>
        <v>0.82417647381011117</v>
      </c>
      <c r="Y86" s="57">
        <v>0.77928437130406758</v>
      </c>
      <c r="Z86" s="57">
        <v>0.81399999999999995</v>
      </c>
      <c r="AA86" s="57">
        <v>0.81546249676089</v>
      </c>
      <c r="AB86" s="57">
        <f t="shared" ref="AB86:AJ86" si="58">AB85/AB84</f>
        <v>0.80906991285090313</v>
      </c>
      <c r="AC86" s="57">
        <f t="shared" si="58"/>
        <v>0.83740743590074118</v>
      </c>
      <c r="AD86" s="57">
        <f t="shared" si="58"/>
        <v>0.78837436553875739</v>
      </c>
      <c r="AE86" s="57">
        <f t="shared" si="58"/>
        <v>0.79640451576347482</v>
      </c>
      <c r="AF86" s="57">
        <f t="shared" si="58"/>
        <v>0.81189649089009686</v>
      </c>
      <c r="AG86" s="57">
        <f t="shared" si="58"/>
        <v>0.80906194211231108</v>
      </c>
      <c r="AH86" s="57">
        <f t="shared" si="58"/>
        <v>0.82105131473743942</v>
      </c>
      <c r="AI86" s="57">
        <f t="shared" si="58"/>
        <v>0.79398209129681629</v>
      </c>
      <c r="AJ86" s="57">
        <f t="shared" si="58"/>
        <v>0.81724203819307728</v>
      </c>
      <c r="AK86" s="57">
        <f t="shared" ref="AK86" si="59">AK85/AK84</f>
        <v>0.82320199307974506</v>
      </c>
      <c r="AL86" s="57">
        <v>0.81473894565291904</v>
      </c>
      <c r="AM86" s="57">
        <v>0.83634180190080831</v>
      </c>
      <c r="AN86" s="57">
        <v>0.80291515512463141</v>
      </c>
      <c r="AO86" s="57">
        <v>0.81443501240754601</v>
      </c>
      <c r="AP86" s="57">
        <v>0.82255791346189933</v>
      </c>
      <c r="AQ86" s="57">
        <v>0.81984189758147663</v>
      </c>
      <c r="AS86" s="57">
        <f t="shared" ref="AS86:BB86" si="60">AS85/AS84</f>
        <v>0.83634180190080831</v>
      </c>
      <c r="AT86" s="57">
        <f t="shared" si="60"/>
        <v>0.80291515512463141</v>
      </c>
      <c r="AU86" s="57">
        <f t="shared" si="60"/>
        <v>0.81443501240754601</v>
      </c>
      <c r="AV86" s="57">
        <f t="shared" si="60"/>
        <v>0.82255791346189933</v>
      </c>
      <c r="AW86" s="57">
        <f t="shared" si="60"/>
        <v>0.81984189758147663</v>
      </c>
      <c r="AX86" s="57">
        <f t="shared" si="60"/>
        <v>0.84166122079921224</v>
      </c>
      <c r="AY86" s="57">
        <f t="shared" si="60"/>
        <v>0.79488124115033398</v>
      </c>
      <c r="AZ86" s="57">
        <f t="shared" si="60"/>
        <v>0.81273010721178118</v>
      </c>
      <c r="BA86" s="57">
        <f t="shared" si="60"/>
        <v>0.7832769421151714</v>
      </c>
      <c r="BB86" s="57">
        <f t="shared" si="60"/>
        <v>0.80815427626226088</v>
      </c>
      <c r="BC86" s="57">
        <f>BC85/BC84</f>
        <v>0.79915377207137428</v>
      </c>
      <c r="BD86" s="57">
        <f>BD85/BD84</f>
        <v>0.54563947347714981</v>
      </c>
    </row>
    <row r="87" spans="1:56" s="50" customFormat="1">
      <c r="B87" s="54" t="s">
        <v>72</v>
      </c>
      <c r="C87" s="52" t="s">
        <v>71</v>
      </c>
      <c r="D87" s="55"/>
      <c r="E87" s="55"/>
      <c r="F87" s="55"/>
      <c r="G87" s="55"/>
      <c r="H87" s="55"/>
      <c r="I87" s="59">
        <v>9.6097112472515303</v>
      </c>
      <c r="J87" s="59">
        <v>10.304280255316643</v>
      </c>
      <c r="K87" s="59">
        <v>10.418943837025534</v>
      </c>
      <c r="L87" s="59">
        <v>10.34831282315127</v>
      </c>
      <c r="M87" s="59">
        <v>10.169696983915973</v>
      </c>
      <c r="N87" s="58">
        <v>9.5492708269389031</v>
      </c>
      <c r="O87" s="58">
        <v>9.2870126787533493</v>
      </c>
      <c r="P87" s="58">
        <v>9.6881353802080881</v>
      </c>
      <c r="Q87" s="58">
        <v>9.793202205955561</v>
      </c>
      <c r="R87" s="59">
        <v>9.5875407758630722</v>
      </c>
      <c r="S87" s="58">
        <v>9.0902524725533027</v>
      </c>
      <c r="T87" s="58">
        <v>8.9189941565810642</v>
      </c>
      <c r="U87" s="58">
        <v>9.1803472285934156</v>
      </c>
      <c r="V87" s="58">
        <v>9.1516922634755193</v>
      </c>
      <c r="W87" s="59">
        <v>9.0906275278887652</v>
      </c>
      <c r="X87" s="58">
        <v>8.7488837008825424</v>
      </c>
      <c r="Y87" s="58">
        <v>8.3045663680864852</v>
      </c>
      <c r="Z87" s="58">
        <v>8.1182903408457339</v>
      </c>
      <c r="AA87" s="58">
        <v>7.9516405860507602</v>
      </c>
      <c r="AB87" s="59">
        <v>8.2857371247977092</v>
      </c>
      <c r="AC87" s="58">
        <v>7.346651365948941</v>
      </c>
      <c r="AD87" s="58">
        <v>6.5415061608926388</v>
      </c>
      <c r="AE87" s="58">
        <v>6.6358055731512628</v>
      </c>
      <c r="AF87" s="58">
        <v>7.1946816269770144</v>
      </c>
      <c r="AG87" s="59">
        <v>6.9423372273357176</v>
      </c>
      <c r="AH87" s="58">
        <v>7.0218897414255999</v>
      </c>
      <c r="AI87" s="58">
        <v>7.2660837394360724</v>
      </c>
      <c r="AJ87" s="58">
        <v>7.1282333388691121</v>
      </c>
      <c r="AK87" s="58">
        <v>7.5877331659989959</v>
      </c>
      <c r="AL87" s="59">
        <v>7.2527979470983137</v>
      </c>
      <c r="AM87" s="59">
        <v>7.3003313735740942</v>
      </c>
      <c r="AN87" s="59">
        <v>7.0106953401308276</v>
      </c>
      <c r="AO87" s="59">
        <v>7.1437343201037677</v>
      </c>
      <c r="AP87" s="59">
        <v>6.8580839150531467</v>
      </c>
      <c r="AQ87" s="59">
        <v>7.0773934629870601</v>
      </c>
      <c r="AS87" s="59">
        <v>7.3003313735740942</v>
      </c>
      <c r="AT87" s="59">
        <v>7.0106953401308276</v>
      </c>
      <c r="AU87" s="59">
        <v>7.1437343201037677</v>
      </c>
      <c r="AV87" s="59">
        <v>6.8580839150531467</v>
      </c>
      <c r="AW87" s="59">
        <v>7.0773934629870601</v>
      </c>
      <c r="AX87" s="59">
        <v>6.5048307253157081</v>
      </c>
      <c r="AY87" s="59">
        <v>6.4701528681121019</v>
      </c>
      <c r="AZ87" s="59">
        <v>6.5206425247897455</v>
      </c>
      <c r="BA87" s="59">
        <v>6.6074710640534509</v>
      </c>
      <c r="BB87" s="59">
        <v>6.5289220703084627</v>
      </c>
      <c r="BC87" s="59">
        <v>6.1352101636888055</v>
      </c>
      <c r="BD87" s="59">
        <v>6.8714420903241562</v>
      </c>
    </row>
    <row r="88" spans="1:56" s="43" customFormat="1">
      <c r="B88" s="44"/>
      <c r="C88" s="45"/>
      <c r="D88" s="49"/>
      <c r="E88" s="49"/>
      <c r="F88" s="49"/>
      <c r="G88" s="49"/>
      <c r="H88" s="49"/>
      <c r="I88" s="49"/>
      <c r="J88" s="49"/>
      <c r="K88" s="49"/>
      <c r="L88" s="49"/>
      <c r="M88" s="49"/>
      <c r="R88" s="49"/>
      <c r="W88" s="49"/>
      <c r="AB88" s="49"/>
    </row>
    <row r="89" spans="1:56" s="43" customFormat="1">
      <c r="A89" s="37" t="s">
        <v>76</v>
      </c>
      <c r="B89" s="38"/>
      <c r="C89" s="39"/>
      <c r="D89" s="40"/>
      <c r="E89" s="40"/>
      <c r="F89" s="40"/>
      <c r="G89" s="40"/>
      <c r="H89" s="41"/>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S89" s="40"/>
      <c r="AT89" s="40"/>
      <c r="AU89" s="40"/>
      <c r="AV89" s="40"/>
      <c r="AW89" s="40"/>
      <c r="AX89" s="40"/>
      <c r="AY89" s="40"/>
      <c r="AZ89" s="40"/>
      <c r="BA89" s="40"/>
      <c r="BB89" s="40"/>
      <c r="BC89" s="40"/>
      <c r="BD89" s="40"/>
    </row>
    <row r="90" spans="1:56" s="43" customFormat="1">
      <c r="B90" s="44" t="s">
        <v>77</v>
      </c>
      <c r="C90" s="45" t="s">
        <v>64</v>
      </c>
      <c r="D90" s="46">
        <v>1855.0023528743613</v>
      </c>
      <c r="E90" s="46">
        <v>1916.7048892366106</v>
      </c>
      <c r="F90" s="46">
        <v>1921.6506064861546</v>
      </c>
      <c r="G90" s="46">
        <v>1990.126526218095</v>
      </c>
      <c r="H90" s="46">
        <v>7683.4843748152216</v>
      </c>
      <c r="I90" s="46">
        <v>1885.0285595446069</v>
      </c>
      <c r="J90" s="46">
        <v>1847.7965107501025</v>
      </c>
      <c r="K90" s="46">
        <v>1862.7511404954494</v>
      </c>
      <c r="L90" s="46">
        <v>2050.3688495567148</v>
      </c>
      <c r="M90" s="46">
        <v>7645.9450603468731</v>
      </c>
      <c r="N90" s="46">
        <v>1957.0936171875001</v>
      </c>
      <c r="O90" s="46">
        <v>1906.9763470629332</v>
      </c>
      <c r="P90" s="46">
        <v>1864.1814619050751</v>
      </c>
      <c r="Q90" s="46">
        <v>1923.6293798479865</v>
      </c>
      <c r="R90" s="46">
        <v>7651.8808060034944</v>
      </c>
      <c r="S90" s="46">
        <v>1827.5360964174497</v>
      </c>
      <c r="T90" s="46">
        <v>1763.0738750860598</v>
      </c>
      <c r="U90" s="46">
        <v>1774.00563558403</v>
      </c>
      <c r="V90" s="46">
        <v>1855.0970498923059</v>
      </c>
      <c r="W90" s="46">
        <v>7219.7126569918155</v>
      </c>
      <c r="X90" s="46">
        <v>1767.4547019910285</v>
      </c>
      <c r="Y90" s="46">
        <v>1739.8600777561123</v>
      </c>
      <c r="Z90" s="46">
        <v>1765.2339567227036</v>
      </c>
      <c r="AA90" s="46">
        <v>1810.2102124100002</v>
      </c>
      <c r="AB90" s="46">
        <f>+X90+Y90+AA90+Z90</f>
        <v>7082.7589488798449</v>
      </c>
      <c r="AC90" s="46">
        <v>1707.0333090240001</v>
      </c>
      <c r="AD90" s="46">
        <v>1633.1690837789999</v>
      </c>
      <c r="AE90" s="46">
        <v>1661.181768909832</v>
      </c>
      <c r="AF90" s="46">
        <v>1702.7480186405901</v>
      </c>
      <c r="AG90" s="46">
        <v>6704.132180655999</v>
      </c>
      <c r="AH90" s="46">
        <v>1532.5903807423299</v>
      </c>
      <c r="AI90" s="46">
        <v>1482.7805788239095</v>
      </c>
      <c r="AJ90" s="46">
        <v>1573.3237693946301</v>
      </c>
      <c r="AK90" s="46">
        <v>1641.60903955308</v>
      </c>
      <c r="AL90" s="46">
        <f>SUM(AH90:AK90)</f>
        <v>6230.3037685139498</v>
      </c>
      <c r="AM90" s="46">
        <v>1609.8891584331984</v>
      </c>
      <c r="AN90" s="46">
        <v>1593.67063274308</v>
      </c>
      <c r="AO90" s="46">
        <v>1634.9935982314771</v>
      </c>
      <c r="AP90" s="46">
        <v>1659.0931747649399</v>
      </c>
      <c r="AQ90" s="46">
        <f>SUM(AM90:AP90)</f>
        <v>6497.6465641726954</v>
      </c>
      <c r="AS90" s="46">
        <v>1609.8891584331984</v>
      </c>
      <c r="AT90" s="46">
        <v>1593.67063274308</v>
      </c>
      <c r="AU90" s="46">
        <v>1634.9935982314771</v>
      </c>
      <c r="AV90" s="46">
        <v>1659.0931747649399</v>
      </c>
      <c r="AW90" s="46">
        <f>SUM(AS90:AV90)</f>
        <v>6497.6465641726954</v>
      </c>
      <c r="AX90" s="46">
        <v>1603.6406981164396</v>
      </c>
      <c r="AY90" s="46">
        <v>1521.3048098414699</v>
      </c>
      <c r="AZ90" s="46">
        <v>1591.7918246897798</v>
      </c>
      <c r="BA90" s="46">
        <v>1639.9323440650901</v>
      </c>
      <c r="BB90" s="46">
        <f>SUM(AX90:BA90)</f>
        <v>6356.6696767127796</v>
      </c>
      <c r="BC90" s="46">
        <v>1586.7717722118705</v>
      </c>
      <c r="BD90" s="46">
        <v>918.77165869438602</v>
      </c>
    </row>
    <row r="91" spans="1:56" s="43" customFormat="1">
      <c r="B91" s="44" t="s">
        <v>78</v>
      </c>
      <c r="C91" s="45" t="s">
        <v>64</v>
      </c>
      <c r="D91" s="46">
        <v>1071.3371069420004</v>
      </c>
      <c r="E91" s="46">
        <v>1137.4533681409998</v>
      </c>
      <c r="F91" s="46">
        <v>1131.0048851510001</v>
      </c>
      <c r="G91" s="46">
        <v>1258.0470372539996</v>
      </c>
      <c r="H91" s="46">
        <v>4597.8423974879997</v>
      </c>
      <c r="I91" s="46">
        <v>1098.5098371475394</v>
      </c>
      <c r="J91" s="46">
        <v>1082.9418434107058</v>
      </c>
      <c r="K91" s="46">
        <v>1067.4753020672965</v>
      </c>
      <c r="L91" s="46">
        <v>1239.3834383241056</v>
      </c>
      <c r="M91" s="46">
        <v>4488.3104209496469</v>
      </c>
      <c r="N91" s="46">
        <v>1098.4145883789063</v>
      </c>
      <c r="O91" s="46">
        <v>1118.703088159589</v>
      </c>
      <c r="P91" s="46">
        <v>1059.3376530757891</v>
      </c>
      <c r="Q91" s="46">
        <v>1190.2656118606233</v>
      </c>
      <c r="R91" s="46">
        <v>4466.7209414749077</v>
      </c>
      <c r="S91" s="46">
        <v>1072.129740011226</v>
      </c>
      <c r="T91" s="46">
        <v>1049.8260476305943</v>
      </c>
      <c r="U91" s="46">
        <v>1039.4824972101783</v>
      </c>
      <c r="V91" s="46">
        <v>1155.7427490336843</v>
      </c>
      <c r="W91" s="46">
        <v>4317.1810313255055</v>
      </c>
      <c r="X91" s="46">
        <v>969.47369561537653</v>
      </c>
      <c r="Y91" s="46">
        <v>918.67996889866458</v>
      </c>
      <c r="Z91" s="46">
        <v>907.92559773384642</v>
      </c>
      <c r="AA91" s="46">
        <v>1000.9206894360004</v>
      </c>
      <c r="AB91" s="46">
        <f>+X91+Y91+AA91+Z91</f>
        <v>3796.999951683888</v>
      </c>
      <c r="AC91" s="46">
        <v>874.52350338799999</v>
      </c>
      <c r="AD91" s="46">
        <v>796.95935837499997</v>
      </c>
      <c r="AE91" s="46">
        <v>824.49859421935116</v>
      </c>
      <c r="AF91" s="46">
        <v>970.29781650877192</v>
      </c>
      <c r="AG91" s="46">
        <v>3465.9083701879999</v>
      </c>
      <c r="AH91" s="46">
        <v>810.43456274258097</v>
      </c>
      <c r="AI91" s="46">
        <v>798.74661853816247</v>
      </c>
      <c r="AJ91" s="46">
        <v>852.97359979657301</v>
      </c>
      <c r="AK91" s="46">
        <v>959.17543874281296</v>
      </c>
      <c r="AL91" s="46">
        <f>SUM(AH91:AK91)</f>
        <v>3421.3302198201291</v>
      </c>
      <c r="AM91" s="46">
        <v>881.86994880840018</v>
      </c>
      <c r="AN91" s="46">
        <v>875.002324302327</v>
      </c>
      <c r="AO91" s="46">
        <v>874.79886326398014</v>
      </c>
      <c r="AP91" s="46">
        <v>950.85035035791998</v>
      </c>
      <c r="AQ91" s="46">
        <f>SUM(AM91:AP91)</f>
        <v>3582.5214867326272</v>
      </c>
      <c r="AS91" s="46">
        <v>881.86994880840018</v>
      </c>
      <c r="AT91" s="46">
        <v>875.002324302327</v>
      </c>
      <c r="AU91" s="46">
        <v>874.79886326398014</v>
      </c>
      <c r="AV91" s="46">
        <v>950.85035035791998</v>
      </c>
      <c r="AW91" s="46">
        <f>SUM(AS91:AV91)</f>
        <v>3582.5214867326272</v>
      </c>
      <c r="AX91" s="46">
        <v>898.76720157398188</v>
      </c>
      <c r="AY91" s="46">
        <v>849.48385541879702</v>
      </c>
      <c r="AZ91" s="46">
        <v>853.18237269153701</v>
      </c>
      <c r="BA91" s="46">
        <v>924.54895193205402</v>
      </c>
      <c r="BB91" s="46">
        <f>SUM(AX91:BA91)</f>
        <v>3525.9823816163703</v>
      </c>
      <c r="BC91" s="46">
        <v>832.34341480455726</v>
      </c>
      <c r="BD91" s="46">
        <v>716.2181121654171</v>
      </c>
    </row>
    <row r="92" spans="1:56" s="43" customFormat="1">
      <c r="B92" s="44" t="s">
        <v>79</v>
      </c>
      <c r="C92" s="45" t="s">
        <v>45</v>
      </c>
      <c r="D92" s="47">
        <v>0.5775394868270346</v>
      </c>
      <c r="E92" s="47">
        <v>0.59344209665684489</v>
      </c>
      <c r="F92" s="47">
        <v>0.58855906548959258</v>
      </c>
      <c r="G92" s="47">
        <v>0.63214424845876971</v>
      </c>
      <c r="H92" s="47">
        <v>0.59840590195754417</v>
      </c>
      <c r="I92" s="47">
        <v>0.58275501004235286</v>
      </c>
      <c r="J92" s="47">
        <v>0.58607202530710034</v>
      </c>
      <c r="K92" s="47">
        <v>0.57306382954803747</v>
      </c>
      <c r="L92" s="47">
        <v>0.60446852701261899</v>
      </c>
      <c r="M92" s="47">
        <v>0.58701839805608358</v>
      </c>
      <c r="N92" s="47">
        <f t="shared" ref="N92:T92" si="61">N91/N90</f>
        <v>0.56124785178003689</v>
      </c>
      <c r="O92" s="47">
        <f t="shared" si="61"/>
        <v>0.58663710742012154</v>
      </c>
      <c r="P92" s="47">
        <f t="shared" si="61"/>
        <v>0.56825887110432549</v>
      </c>
      <c r="Q92" s="47">
        <f t="shared" si="61"/>
        <v>0.61876036222460029</v>
      </c>
      <c r="R92" s="47">
        <f t="shared" si="61"/>
        <v>0.58374157344040412</v>
      </c>
      <c r="S92" s="47">
        <f t="shared" si="61"/>
        <v>0.58665311296063605</v>
      </c>
      <c r="T92" s="47">
        <f t="shared" si="61"/>
        <v>0.59545210354804323</v>
      </c>
      <c r="U92" s="47">
        <v>0.58595219561856948</v>
      </c>
      <c r="V92" s="47">
        <f>V91/V90</f>
        <v>0.62300931862339959</v>
      </c>
      <c r="W92" s="47">
        <f>W91/W90</f>
        <v>0.5979713094460346</v>
      </c>
      <c r="X92" s="47">
        <f>X91/X90</f>
        <v>0.54851402670929528</v>
      </c>
      <c r="Y92" s="47">
        <v>0.52801945434800768</v>
      </c>
      <c r="Z92" s="47">
        <v>0.51433726066514274</v>
      </c>
      <c r="AA92" s="47">
        <v>0.55293063898000971</v>
      </c>
      <c r="AB92" s="47">
        <f>+AVERAGE(X92:AA92)</f>
        <v>0.5359503451756138</v>
      </c>
      <c r="AC92" s="47">
        <f t="shared" ref="AC92:AJ92" si="62">AC91/AC90</f>
        <v>0.51230605680917296</v>
      </c>
      <c r="AD92" s="47">
        <f t="shared" si="62"/>
        <v>0.48798337311830003</v>
      </c>
      <c r="AE92" s="47">
        <f t="shared" si="62"/>
        <v>0.49633255652717462</v>
      </c>
      <c r="AF92" s="47">
        <f t="shared" si="62"/>
        <v>0.56984228193871056</v>
      </c>
      <c r="AG92" s="47">
        <f t="shared" si="62"/>
        <v>0.51698091218852738</v>
      </c>
      <c r="AH92" s="47">
        <f t="shared" si="62"/>
        <v>0.52880050202979645</v>
      </c>
      <c r="AI92" s="47">
        <f t="shared" si="62"/>
        <v>0.5386816026223521</v>
      </c>
      <c r="AJ92" s="47">
        <f t="shared" si="62"/>
        <v>0.54214753275149008</v>
      </c>
      <c r="AK92" s="47">
        <f t="shared" ref="AK92:AQ92" si="63">AK91/AK90</f>
        <v>0.58428981300197014</v>
      </c>
      <c r="AL92" s="47">
        <f t="shared" si="63"/>
        <v>0.5491434040681108</v>
      </c>
      <c r="AM92" s="47">
        <f t="shared" si="63"/>
        <v>0.54778302232103204</v>
      </c>
      <c r="AN92" s="47">
        <f t="shared" si="63"/>
        <v>0.54904840832527813</v>
      </c>
      <c r="AO92" s="47">
        <f t="shared" si="63"/>
        <v>0.53504727126162666</v>
      </c>
      <c r="AP92" s="47">
        <f t="shared" si="63"/>
        <v>0.57311449701589923</v>
      </c>
      <c r="AQ92" s="47">
        <f t="shared" si="63"/>
        <v>0.55135677992802112</v>
      </c>
      <c r="AS92" s="47">
        <f t="shared" ref="AS92:BD92" si="64">AS91/AS90</f>
        <v>0.54778302232103204</v>
      </c>
      <c r="AT92" s="47">
        <f t="shared" si="64"/>
        <v>0.54904840832527813</v>
      </c>
      <c r="AU92" s="47">
        <f t="shared" si="64"/>
        <v>0.53504727126162666</v>
      </c>
      <c r="AV92" s="47">
        <f t="shared" si="64"/>
        <v>0.57311449701589923</v>
      </c>
      <c r="AW92" s="47">
        <f t="shared" si="64"/>
        <v>0.55135677992802112</v>
      </c>
      <c r="AX92" s="47">
        <f t="shared" si="64"/>
        <v>0.56045422308727344</v>
      </c>
      <c r="AY92" s="47">
        <f t="shared" si="64"/>
        <v>0.55839161877580523</v>
      </c>
      <c r="AZ92" s="47">
        <f t="shared" si="64"/>
        <v>0.53598866350366603</v>
      </c>
      <c r="BA92" s="47">
        <f t="shared" si="64"/>
        <v>0.56377261859490346</v>
      </c>
      <c r="BB92" s="47">
        <f t="shared" si="64"/>
        <v>0.55469020114944201</v>
      </c>
      <c r="BC92" s="47">
        <f t="shared" si="64"/>
        <v>0.52455143794517933</v>
      </c>
      <c r="BD92" s="47">
        <f t="shared" si="64"/>
        <v>0.77953875197151135</v>
      </c>
    </row>
    <row r="93" spans="1:56" s="43" customFormat="1">
      <c r="B93" s="44" t="s">
        <v>80</v>
      </c>
      <c r="C93" s="45" t="s">
        <v>68</v>
      </c>
      <c r="D93" s="46">
        <v>270.38834380600002</v>
      </c>
      <c r="E93" s="46">
        <v>290.28139748100006</v>
      </c>
      <c r="F93" s="46">
        <v>288.050843918</v>
      </c>
      <c r="G93" s="46">
        <v>316.51727892999997</v>
      </c>
      <c r="H93" s="46">
        <v>1165.2378641349999</v>
      </c>
      <c r="I93" s="46">
        <v>270.94503947999999</v>
      </c>
      <c r="J93" s="46">
        <v>282.96116496999997</v>
      </c>
      <c r="K93" s="46">
        <v>283.72177536106983</v>
      </c>
      <c r="L93" s="46">
        <v>316.37927052877427</v>
      </c>
      <c r="M93" s="46">
        <v>1154.0072503398439</v>
      </c>
      <c r="N93" s="46">
        <v>330.72</v>
      </c>
      <c r="O93" s="46">
        <v>289.82436843478166</v>
      </c>
      <c r="P93" s="46">
        <v>275.77745899860457</v>
      </c>
      <c r="Q93" s="46">
        <v>304.0968638183399</v>
      </c>
      <c r="R93" s="46">
        <v>1200.4186912517262</v>
      </c>
      <c r="S93" s="46">
        <v>322.57600000000002</v>
      </c>
      <c r="T93" s="46">
        <v>270.23076090205507</v>
      </c>
      <c r="U93" s="46">
        <v>268.02638002399999</v>
      </c>
      <c r="V93" s="46">
        <v>291.56041223801299</v>
      </c>
      <c r="W93" s="46">
        <v>1102.1871014786079</v>
      </c>
      <c r="X93" s="46">
        <v>238.15441600759596</v>
      </c>
      <c r="Y93" s="46">
        <v>242.35863679170001</v>
      </c>
      <c r="Z93" s="46">
        <v>254.08179555999999</v>
      </c>
      <c r="AA93" s="46">
        <v>288.27006091300001</v>
      </c>
      <c r="AB93" s="46">
        <v>1008.70120251</v>
      </c>
      <c r="AC93" s="46">
        <v>234.40700000000001</v>
      </c>
      <c r="AD93" s="46">
        <v>223.88756588999999</v>
      </c>
      <c r="AE93" s="46">
        <v>231.11667477029999</v>
      </c>
      <c r="AF93" s="46">
        <v>254.87325849999999</v>
      </c>
      <c r="AG93" s="46">
        <v>944.284825633482</v>
      </c>
      <c r="AH93" s="46">
        <v>212.99366118</v>
      </c>
      <c r="AI93" s="46">
        <v>214.225899</v>
      </c>
      <c r="AJ93" s="46">
        <v>222.76191743000001</v>
      </c>
      <c r="AK93" s="46">
        <v>245.96786779999999</v>
      </c>
      <c r="AL93" s="46">
        <f>SUM(AH93:AK93)</f>
        <v>895.94934541000009</v>
      </c>
      <c r="AM93" s="46">
        <v>224.87373991000001</v>
      </c>
      <c r="AN93" s="46">
        <v>230.59822947000001</v>
      </c>
      <c r="AO93" s="46">
        <v>228.47217998999997</v>
      </c>
      <c r="AP93" s="46">
        <v>236.66847221</v>
      </c>
      <c r="AQ93" s="46">
        <f>SUM(AM93:AP93)</f>
        <v>920.61262158</v>
      </c>
      <c r="AS93" s="46">
        <v>224.87373991000001</v>
      </c>
      <c r="AT93" s="46">
        <v>230.59822947000001</v>
      </c>
      <c r="AU93" s="46">
        <v>228.47217998999997</v>
      </c>
      <c r="AV93" s="46">
        <v>236.66847221</v>
      </c>
      <c r="AW93" s="46">
        <f>SUM(AS93:AV93)</f>
        <v>920.61262158</v>
      </c>
      <c r="AX93" s="46">
        <v>214.74674866999999</v>
      </c>
      <c r="AY93" s="46">
        <v>220.10348635</v>
      </c>
      <c r="AZ93" s="46">
        <v>224.81560595709999</v>
      </c>
      <c r="BA93" s="46">
        <v>244.16864390999999</v>
      </c>
      <c r="BB93" s="46">
        <f>SUM(AX93:BA93)</f>
        <v>903.83448488710007</v>
      </c>
      <c r="BC93" s="46">
        <v>226.03673021</v>
      </c>
      <c r="BD93" s="46">
        <v>167.90991029989999</v>
      </c>
    </row>
    <row r="94" spans="1:56" s="43" customFormat="1">
      <c r="B94" s="60" t="s">
        <v>81</v>
      </c>
      <c r="C94" s="45" t="s">
        <v>71</v>
      </c>
      <c r="D94" s="48">
        <f t="shared" ref="D94:X94" si="65">D10/D91/10</f>
        <v>42.135922418331525</v>
      </c>
      <c r="E94" s="48">
        <f t="shared" si="65"/>
        <v>47.297497490330379</v>
      </c>
      <c r="F94" s="48">
        <f t="shared" si="65"/>
        <v>46.250109691627223</v>
      </c>
      <c r="G94" s="48">
        <f t="shared" si="65"/>
        <v>44.125620025668255</v>
      </c>
      <c r="H94" s="48">
        <f t="shared" si="65"/>
        <v>44.96928400596228</v>
      </c>
      <c r="I94" s="48">
        <f t="shared" si="65"/>
        <v>43.29556130648669</v>
      </c>
      <c r="J94" s="48">
        <f t="shared" si="65"/>
        <v>44.161558897177635</v>
      </c>
      <c r="K94" s="48">
        <f t="shared" si="65"/>
        <v>41.969495606349497</v>
      </c>
      <c r="L94" s="48">
        <f t="shared" si="65"/>
        <v>43.399482627210958</v>
      </c>
      <c r="M94" s="48">
        <f t="shared" si="65"/>
        <v>43.217844089972353</v>
      </c>
      <c r="N94" s="48">
        <f t="shared" si="65"/>
        <v>41.914501579906485</v>
      </c>
      <c r="O94" s="48">
        <f t="shared" si="65"/>
        <v>43.490270577548841</v>
      </c>
      <c r="P94" s="48">
        <f t="shared" si="65"/>
        <v>41.191965444919475</v>
      </c>
      <c r="Q94" s="48">
        <f t="shared" si="65"/>
        <v>40.30159278903632</v>
      </c>
      <c r="R94" s="48">
        <f t="shared" si="65"/>
        <v>41.70800066558099</v>
      </c>
      <c r="S94" s="48">
        <f t="shared" si="65"/>
        <v>39.240493412261358</v>
      </c>
      <c r="T94" s="48">
        <f t="shared" si="65"/>
        <v>40.476610478379264</v>
      </c>
      <c r="U94" s="48">
        <f t="shared" si="65"/>
        <v>39.489457600458444</v>
      </c>
      <c r="V94" s="48">
        <f t="shared" si="65"/>
        <v>39.563215982302772</v>
      </c>
      <c r="W94" s="48">
        <f t="shared" si="65"/>
        <v>39.687448535692759</v>
      </c>
      <c r="X94" s="48">
        <f t="shared" si="65"/>
        <v>36.135276447870197</v>
      </c>
      <c r="Y94" s="48">
        <v>36.404951813735593</v>
      </c>
      <c r="Z94" s="48">
        <v>34.119665162113058</v>
      </c>
      <c r="AA94" s="48">
        <v>33.45749603684385</v>
      </c>
      <c r="AB94" s="61">
        <v>35.012668352679171</v>
      </c>
      <c r="AC94" s="48">
        <v>31.55627023526224</v>
      </c>
      <c r="AD94" s="48">
        <v>32.625252124545014</v>
      </c>
      <c r="AE94" s="48">
        <v>32.640442963887672</v>
      </c>
      <c r="AF94" s="48">
        <v>31.851476454872657</v>
      </c>
      <c r="AG94" s="61">
        <v>32.044262188723472</v>
      </c>
      <c r="AH94" s="48">
        <v>31.309869009201869</v>
      </c>
      <c r="AI94" s="48">
        <v>32.114189161696515</v>
      </c>
      <c r="AJ94" s="48">
        <v>31.906380228521279</v>
      </c>
      <c r="AK94" s="48">
        <v>35.136429310755773</v>
      </c>
      <c r="AL94" s="61">
        <v>32.719145130014724</v>
      </c>
      <c r="AM94" s="61">
        <v>33.544628706275539</v>
      </c>
      <c r="AN94" s="61">
        <v>34.251680444273646</v>
      </c>
      <c r="AO94" s="61">
        <v>31.879671054835843</v>
      </c>
      <c r="AP94" s="61">
        <v>32.819254878807513</v>
      </c>
      <c r="AQ94" s="61">
        <v>32.719145130014724</v>
      </c>
      <c r="AS94" s="61">
        <v>33.544628706275539</v>
      </c>
      <c r="AT94" s="61">
        <v>34.251680444273646</v>
      </c>
      <c r="AU94" s="61">
        <v>31.879671054835843</v>
      </c>
      <c r="AV94" s="61">
        <v>32.819254878807513</v>
      </c>
      <c r="AW94" s="61">
        <v>32.719145130014724</v>
      </c>
      <c r="AX94" s="61">
        <v>29.317491730733831</v>
      </c>
      <c r="AY94" s="61">
        <v>31.697012048245917</v>
      </c>
      <c r="AZ94" s="61">
        <v>29.500257864680169</v>
      </c>
      <c r="BA94" s="61">
        <v>30.28352359438686</v>
      </c>
      <c r="BB94" s="61">
        <v>30.188296049058685</v>
      </c>
      <c r="BC94" s="61">
        <v>30.322700403566422</v>
      </c>
      <c r="BD94" s="61">
        <v>44.50138785744462</v>
      </c>
    </row>
    <row r="95" spans="1:56" s="43" customFormat="1">
      <c r="B95" s="43" t="s">
        <v>82</v>
      </c>
      <c r="C95" s="45" t="s">
        <v>71</v>
      </c>
      <c r="D95" s="48">
        <f t="shared" ref="D95:X95" si="66">D10/D90/10</f>
        <v>24.335159010466931</v>
      </c>
      <c r="E95" s="48">
        <f t="shared" si="66"/>
        <v>28.068326077283519</v>
      </c>
      <c r="F95" s="48">
        <f t="shared" si="66"/>
        <v>27.220921338895266</v>
      </c>
      <c r="G95" s="48">
        <f t="shared" si="66"/>
        <v>27.893756908903292</v>
      </c>
      <c r="H95" s="48">
        <f t="shared" si="66"/>
        <v>26.909884955972821</v>
      </c>
      <c r="I95" s="48">
        <f t="shared" si="66"/>
        <v>25.230705263950956</v>
      </c>
      <c r="J95" s="48">
        <f t="shared" si="66"/>
        <v>25.881854263587691</v>
      </c>
      <c r="K95" s="48">
        <f t="shared" si="66"/>
        <v>24.051199876374174</v>
      </c>
      <c r="L95" s="48">
        <f t="shared" si="66"/>
        <v>26.233621336779954</v>
      </c>
      <c r="M95" s="48">
        <f t="shared" si="66"/>
        <v>25.369669605133147</v>
      </c>
      <c r="N95" s="48">
        <f t="shared" si="66"/>
        <v>23.524423970153478</v>
      </c>
      <c r="O95" s="48">
        <f t="shared" si="66"/>
        <v>25.513006532531673</v>
      </c>
      <c r="P95" s="48">
        <f t="shared" si="66"/>
        <v>23.407699782298327</v>
      </c>
      <c r="Q95" s="48">
        <f t="shared" si="66"/>
        <v>24.937028152372452</v>
      </c>
      <c r="R95" s="48">
        <f t="shared" si="66"/>
        <v>24.346693933579669</v>
      </c>
      <c r="S95" s="48">
        <f t="shared" si="66"/>
        <v>23.020557614414461</v>
      </c>
      <c r="T95" s="48">
        <f t="shared" si="66"/>
        <v>24.101882853845702</v>
      </c>
      <c r="U95" s="48">
        <f t="shared" si="66"/>
        <v>23.138934384775034</v>
      </c>
      <c r="V95" s="48">
        <f t="shared" si="66"/>
        <v>24.648252231684843</v>
      </c>
      <c r="W95" s="48">
        <f t="shared" si="66"/>
        <v>23.731955569460307</v>
      </c>
      <c r="X95" s="48">
        <f t="shared" si="66"/>
        <v>19.820705990674846</v>
      </c>
      <c r="Y95" s="48">
        <v>19.222522792254178</v>
      </c>
      <c r="Z95" s="48">
        <v>17.549005264726095</v>
      </c>
      <c r="AA95" s="48">
        <v>18.499674662323212</v>
      </c>
      <c r="AB95" s="61">
        <v>18.769959693143587</v>
      </c>
      <c r="AC95" s="48">
        <v>16.166468371831872</v>
      </c>
      <c r="AD95" s="48">
        <v>15.920580580570462</v>
      </c>
      <c r="AE95" s="48">
        <v>15.920580582153949</v>
      </c>
      <c r="AF95" s="48">
        <v>18.150307421689838</v>
      </c>
      <c r="AG95" s="61">
        <v>16.566275397922659</v>
      </c>
      <c r="AH95" s="48">
        <v>16.55667445055311</v>
      </c>
      <c r="AI95" s="48">
        <v>17.29932288454005</v>
      </c>
      <c r="AJ95" s="48">
        <v>17.297965319923737</v>
      </c>
      <c r="AK95" s="48">
        <v>20.529857711538433</v>
      </c>
      <c r="AL95" s="61">
        <v>17.967502734894865</v>
      </c>
      <c r="AM95" s="61">
        <v>18.375178095360464</v>
      </c>
      <c r="AN95" s="61">
        <v>18.805830630394503</v>
      </c>
      <c r="AO95" s="61">
        <v>17.05713100660817</v>
      </c>
      <c r="AP95" s="61">
        <v>18.809190752304367</v>
      </c>
      <c r="AQ95" s="61">
        <v>17.967502734894865</v>
      </c>
      <c r="AS95" s="61">
        <v>18.375178095360464</v>
      </c>
      <c r="AT95" s="61">
        <v>18.805830630394503</v>
      </c>
      <c r="AU95" s="61">
        <v>17.05713100660817</v>
      </c>
      <c r="AV95" s="61">
        <v>18.809190752304367</v>
      </c>
      <c r="AW95" s="61">
        <v>17.967502734894865</v>
      </c>
      <c r="AX95" s="61">
        <v>16.43111205081599</v>
      </c>
      <c r="AY95" s="61">
        <v>17.699345867976241</v>
      </c>
      <c r="AZ95" s="61">
        <v>15.811803785903436</v>
      </c>
      <c r="BA95" s="61">
        <v>17.07302139708802</v>
      </c>
      <c r="BB95" s="61">
        <v>16.745152007811267</v>
      </c>
      <c r="BC95" s="61">
        <v>15.905816099071634</v>
      </c>
      <c r="BD95" s="61">
        <v>34.690556351392544</v>
      </c>
    </row>
    <row r="97" spans="1:56">
      <c r="B97" s="2" t="s">
        <v>173</v>
      </c>
      <c r="C97" s="45" t="s">
        <v>71</v>
      </c>
      <c r="M97" s="76">
        <f t="shared" ref="M97:AK97" si="67">-M24/M63/10</f>
        <v>9.9335188428977101</v>
      </c>
      <c r="N97" s="76">
        <f t="shared" si="67"/>
        <v>9.5768858648246606</v>
      </c>
      <c r="O97" s="76">
        <f t="shared" si="67"/>
        <v>9.735692211871088</v>
      </c>
      <c r="P97" s="76">
        <f t="shared" si="67"/>
        <v>9.3997218163723364</v>
      </c>
      <c r="Q97" s="76">
        <f t="shared" si="67"/>
        <v>9.6345656920449887</v>
      </c>
      <c r="R97" s="76">
        <f t="shared" si="67"/>
        <v>9.5847177407081485</v>
      </c>
      <c r="S97" s="76">
        <f t="shared" si="67"/>
        <v>9.3079560394705716</v>
      </c>
      <c r="T97" s="76">
        <f t="shared" si="67"/>
        <v>9.7942505526081813</v>
      </c>
      <c r="U97" s="76">
        <f t="shared" si="67"/>
        <v>9.1937162323517985</v>
      </c>
      <c r="V97" s="76">
        <f t="shared" si="67"/>
        <v>8.4876178821789345</v>
      </c>
      <c r="W97" s="76">
        <f t="shared" si="67"/>
        <v>9.1840966126112331</v>
      </c>
      <c r="X97" s="76">
        <f t="shared" si="67"/>
        <v>7.6241588405364551</v>
      </c>
      <c r="Y97" s="76">
        <f t="shared" si="67"/>
        <v>7.5886843673757909</v>
      </c>
      <c r="Z97" s="76">
        <f t="shared" si="67"/>
        <v>6.935438271247321</v>
      </c>
      <c r="AA97" s="76">
        <f t="shared" si="67"/>
        <v>6.5295578465826569</v>
      </c>
      <c r="AB97" s="76">
        <f t="shared" si="67"/>
        <v>7.1569559505382241</v>
      </c>
      <c r="AC97" s="76">
        <f t="shared" si="67"/>
        <v>6.0932543654753939</v>
      </c>
      <c r="AD97" s="76">
        <f t="shared" si="67"/>
        <v>6.6581956421892254</v>
      </c>
      <c r="AE97" s="76">
        <f t="shared" si="67"/>
        <v>6.8558169638039477</v>
      </c>
      <c r="AF97" s="76">
        <f t="shared" si="67"/>
        <v>6.9510609579812499</v>
      </c>
      <c r="AG97" s="76">
        <f t="shared" si="67"/>
        <v>6.6380219827177056</v>
      </c>
      <c r="AH97" s="76">
        <f t="shared" si="67"/>
        <v>6.7175716597625836</v>
      </c>
      <c r="AI97" s="76">
        <f t="shared" si="67"/>
        <v>7.0059135696692945</v>
      </c>
      <c r="AJ97" s="76">
        <f t="shared" si="67"/>
        <v>6.8420540921419812</v>
      </c>
      <c r="AK97" s="76">
        <f t="shared" si="67"/>
        <v>7.1508250119565471</v>
      </c>
      <c r="AL97" s="76">
        <f t="shared" ref="AL97:AQ97" si="68">-AL24/AL63/10</f>
        <v>6.9276920051955342</v>
      </c>
      <c r="AM97" s="76">
        <f t="shared" si="68"/>
        <v>7.0244230951780953</v>
      </c>
      <c r="AN97" s="76">
        <f t="shared" si="68"/>
        <v>7.0719558555490734</v>
      </c>
      <c r="AO97" s="76">
        <f t="shared" si="68"/>
        <v>6.2291168934848971</v>
      </c>
      <c r="AP97" s="76">
        <f t="shared" si="68"/>
        <v>6.7008351265689026</v>
      </c>
      <c r="AQ97" s="76">
        <f t="shared" si="68"/>
        <v>6.7449228540160959</v>
      </c>
      <c r="AR97" s="76"/>
      <c r="AS97" s="76">
        <f t="shared" ref="AS97:BB97" si="69">-AS24/AS63/10</f>
        <v>6.9067654120954716</v>
      </c>
      <c r="AT97" s="76">
        <f t="shared" si="69"/>
        <v>6.9330631399860296</v>
      </c>
      <c r="AU97" s="76">
        <f t="shared" si="69"/>
        <v>6.1059530116718248</v>
      </c>
      <c r="AV97" s="76">
        <f t="shared" si="69"/>
        <v>6.5719029301892586</v>
      </c>
      <c r="AW97" s="76">
        <f t="shared" si="69"/>
        <v>6.6179802284988281</v>
      </c>
      <c r="AX97" s="76">
        <f t="shared" si="69"/>
        <v>6.4312304843693324</v>
      </c>
      <c r="AY97" s="76">
        <f t="shared" si="69"/>
        <v>6.6878677939071141</v>
      </c>
      <c r="AZ97" s="76">
        <f t="shared" si="69"/>
        <v>6.3253774924963349</v>
      </c>
      <c r="BA97" s="76">
        <f t="shared" si="69"/>
        <v>6.5621056309958856</v>
      </c>
      <c r="BB97" s="76">
        <f t="shared" si="69"/>
        <v>6.4980021009875415</v>
      </c>
      <c r="BC97" s="76">
        <f t="shared" ref="BC97:BD97" si="70">-BC24/BC63/10</f>
        <v>6.3568709228375493</v>
      </c>
      <c r="BD97" s="76">
        <f t="shared" si="70"/>
        <v>57.838416946436539</v>
      </c>
    </row>
    <row r="98" spans="1:56">
      <c r="B98" s="2" t="s">
        <v>174</v>
      </c>
      <c r="C98" s="45" t="s">
        <v>71</v>
      </c>
      <c r="M98" s="76">
        <f t="shared" ref="M98:AK98" si="71">-(M24-M16)/M63/10</f>
        <v>6.3171823659180717</v>
      </c>
      <c r="N98" s="76">
        <f t="shared" si="71"/>
        <v>5.957597782145724</v>
      </c>
      <c r="O98" s="76">
        <f t="shared" si="71"/>
        <v>6.46581425456628</v>
      </c>
      <c r="P98" s="76">
        <f t="shared" si="71"/>
        <v>6.2037133564416802</v>
      </c>
      <c r="Q98" s="76">
        <f t="shared" si="71"/>
        <v>6.3271790607653644</v>
      </c>
      <c r="R98" s="76">
        <f t="shared" si="71"/>
        <v>6.2327394201191737</v>
      </c>
      <c r="S98" s="76">
        <f t="shared" si="71"/>
        <v>6.0273953049202156</v>
      </c>
      <c r="T98" s="76">
        <f t="shared" si="71"/>
        <v>6.4768174244334373</v>
      </c>
      <c r="U98" s="76">
        <f t="shared" si="71"/>
        <v>6.0072486933103022</v>
      </c>
      <c r="V98" s="76">
        <f t="shared" si="71"/>
        <v>5.4606038370059009</v>
      </c>
      <c r="W98" s="76">
        <f t="shared" si="71"/>
        <v>5.9836358157367808</v>
      </c>
      <c r="X98" s="76">
        <f t="shared" si="71"/>
        <v>5.4117938949811748</v>
      </c>
      <c r="Y98" s="76">
        <f t="shared" si="71"/>
        <v>5.4505685072449062</v>
      </c>
      <c r="Z98" s="76">
        <f t="shared" si="71"/>
        <v>5.0269741034702502</v>
      </c>
      <c r="AA98" s="76">
        <f t="shared" si="71"/>
        <v>4.8719334178844971</v>
      </c>
      <c r="AB98" s="76">
        <f t="shared" si="71"/>
        <v>5.182991514139748</v>
      </c>
      <c r="AC98" s="76">
        <f t="shared" si="71"/>
        <v>4.7597854030211391</v>
      </c>
      <c r="AD98" s="76">
        <f t="shared" si="71"/>
        <v>5.1809177268507671</v>
      </c>
      <c r="AE98" s="76">
        <f t="shared" si="71"/>
        <v>5.2044596625804189</v>
      </c>
      <c r="AF98" s="76">
        <f t="shared" si="71"/>
        <v>5.3202137672915528</v>
      </c>
      <c r="AG98" s="76">
        <f t="shared" si="71"/>
        <v>5.1142180379844913</v>
      </c>
      <c r="AH98" s="76">
        <f t="shared" si="71"/>
        <v>4.9984880386954931</v>
      </c>
      <c r="AI98" s="76">
        <f t="shared" si="71"/>
        <v>5.3984730854255245</v>
      </c>
      <c r="AJ98" s="76">
        <f t="shared" si="71"/>
        <v>5.2398370083797055</v>
      </c>
      <c r="AK98" s="76">
        <f t="shared" si="71"/>
        <v>5.2871878317112175</v>
      </c>
      <c r="AL98" s="76">
        <f t="shared" ref="AL98:AQ98" si="72">-(AL24-AL16)/AL63/10</f>
        <v>5.2276612369696682</v>
      </c>
      <c r="AM98" s="76">
        <f t="shared" si="72"/>
        <v>5.0090313219702702</v>
      </c>
      <c r="AN98" s="76">
        <f t="shared" si="72"/>
        <v>5.0096467566936447</v>
      </c>
      <c r="AO98" s="76">
        <f t="shared" si="72"/>
        <v>4.2201715763198679</v>
      </c>
      <c r="AP98" s="76">
        <f t="shared" si="72"/>
        <v>4.463754550704194</v>
      </c>
      <c r="AQ98" s="76">
        <f t="shared" si="72"/>
        <v>4.6627438284171623</v>
      </c>
      <c r="AR98" s="76"/>
      <c r="AS98" s="76">
        <f t="shared" ref="AS98:BB98" si="73">-(AS24-AS16)/AS63/10</f>
        <v>4.8913736388876474</v>
      </c>
      <c r="AT98" s="76">
        <f t="shared" si="73"/>
        <v>4.870754041130601</v>
      </c>
      <c r="AU98" s="76">
        <f t="shared" si="73"/>
        <v>4.0970076945067957</v>
      </c>
      <c r="AV98" s="76">
        <f t="shared" si="73"/>
        <v>4.3348223543245501</v>
      </c>
      <c r="AW98" s="76">
        <f t="shared" si="73"/>
        <v>4.5358012028998953</v>
      </c>
      <c r="AX98" s="76">
        <f t="shared" si="73"/>
        <v>4.4660423419757098</v>
      </c>
      <c r="AY98" s="76">
        <f t="shared" si="73"/>
        <v>4.6171286287634947</v>
      </c>
      <c r="AZ98" s="76">
        <f t="shared" si="73"/>
        <v>4.4318381577226145</v>
      </c>
      <c r="BA98" s="76">
        <f t="shared" si="73"/>
        <v>4.6254498873846517</v>
      </c>
      <c r="BB98" s="76">
        <f t="shared" si="73"/>
        <v>4.5337065310160778</v>
      </c>
      <c r="BC98" s="76">
        <f t="shared" ref="BC98:BD98" si="74">-(BC24-BC16)/BC63/10</f>
        <v>4.5189821295944927</v>
      </c>
      <c r="BD98" s="76">
        <f t="shared" si="74"/>
        <v>54.316407327107456</v>
      </c>
    </row>
    <row r="100" spans="1:56">
      <c r="A100" s="7" t="s">
        <v>83</v>
      </c>
      <c r="C100" s="6"/>
      <c r="D100" s="5"/>
      <c r="E100" s="5"/>
      <c r="F100" s="5"/>
      <c r="G100" s="5"/>
      <c r="H100" s="5"/>
      <c r="I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S100" s="5"/>
      <c r="AT100" s="5"/>
      <c r="AU100" s="5"/>
      <c r="AV100" s="5"/>
      <c r="AW100" s="5"/>
      <c r="AX100" s="5"/>
      <c r="AY100" s="5"/>
      <c r="AZ100" s="5"/>
      <c r="BA100" s="5"/>
      <c r="BB100" s="5"/>
      <c r="BC100" s="5"/>
      <c r="BD100" s="5"/>
    </row>
    <row r="101" spans="1:56" ht="14.45" customHeight="1">
      <c r="A101" s="86" t="s">
        <v>1</v>
      </c>
      <c r="B101" s="87"/>
      <c r="C101" s="8" t="s">
        <v>2</v>
      </c>
      <c r="D101" s="9" t="s">
        <v>3</v>
      </c>
      <c r="E101" s="9" t="s">
        <v>4</v>
      </c>
      <c r="F101" s="9" t="s">
        <v>5</v>
      </c>
      <c r="G101" s="9" t="s">
        <v>6</v>
      </c>
      <c r="H101" s="10" t="s">
        <v>7</v>
      </c>
      <c r="I101" s="9" t="s">
        <v>8</v>
      </c>
      <c r="J101" s="9" t="s">
        <v>9</v>
      </c>
      <c r="K101" s="9" t="s">
        <v>10</v>
      </c>
      <c r="L101" s="9" t="s">
        <v>11</v>
      </c>
      <c r="M101" s="12" t="s">
        <v>12</v>
      </c>
      <c r="N101" s="9" t="s">
        <v>13</v>
      </c>
      <c r="O101" s="9" t="s">
        <v>14</v>
      </c>
      <c r="P101" s="9" t="s">
        <v>15</v>
      </c>
      <c r="Q101" s="9" t="s">
        <v>16</v>
      </c>
      <c r="R101" s="12">
        <v>2013</v>
      </c>
      <c r="S101" s="9" t="s">
        <v>17</v>
      </c>
      <c r="T101" s="9" t="s">
        <v>18</v>
      </c>
      <c r="U101" s="9" t="s">
        <v>19</v>
      </c>
      <c r="V101" s="9" t="s">
        <v>20</v>
      </c>
      <c r="W101" s="12">
        <v>2014</v>
      </c>
      <c r="X101" s="9" t="s">
        <v>21</v>
      </c>
      <c r="Y101" s="9" t="s">
        <v>22</v>
      </c>
      <c r="Z101" s="9" t="s">
        <v>23</v>
      </c>
      <c r="AA101" s="9" t="s">
        <v>24</v>
      </c>
      <c r="AB101" s="12">
        <v>2015</v>
      </c>
      <c r="AC101" s="9" t="s">
        <v>158</v>
      </c>
      <c r="AD101" s="9" t="s">
        <v>163</v>
      </c>
      <c r="AE101" s="9" t="s">
        <v>164</v>
      </c>
      <c r="AF101" s="9" t="s">
        <v>166</v>
      </c>
      <c r="AG101" s="12">
        <v>2016</v>
      </c>
      <c r="AH101" s="9" t="s">
        <v>167</v>
      </c>
      <c r="AI101" s="9" t="s">
        <v>169</v>
      </c>
      <c r="AJ101" s="9" t="s">
        <v>171</v>
      </c>
      <c r="AK101" s="9" t="str">
        <f>$AK$7</f>
        <v>4Q17</v>
      </c>
      <c r="AL101" s="12">
        <f>$AL$7</f>
        <v>2017</v>
      </c>
      <c r="AM101" s="9" t="s">
        <v>175</v>
      </c>
      <c r="AN101" s="9" t="str">
        <f>AN61</f>
        <v>2Q18</v>
      </c>
      <c r="AO101" s="9" t="s">
        <v>177</v>
      </c>
      <c r="AP101" s="9" t="s">
        <v>178</v>
      </c>
      <c r="AQ101" s="12">
        <v>2018</v>
      </c>
      <c r="AS101" s="9" t="s">
        <v>175</v>
      </c>
      <c r="AT101" s="9" t="str">
        <f>AT61</f>
        <v>2Q18</v>
      </c>
      <c r="AU101" s="9" t="s">
        <v>177</v>
      </c>
      <c r="AV101" s="9" t="s">
        <v>178</v>
      </c>
      <c r="AW101" s="12">
        <v>2018</v>
      </c>
      <c r="AX101" s="9" t="s">
        <v>180</v>
      </c>
      <c r="AY101" s="9" t="str">
        <f>AY7</f>
        <v>2Q19</v>
      </c>
      <c r="AZ101" s="9" t="str">
        <f>AZ7</f>
        <v>3Q19</v>
      </c>
      <c r="BA101" s="9" t="str">
        <f>BA7</f>
        <v>4Q19</v>
      </c>
      <c r="BB101" s="12">
        <f>+BB$7</f>
        <v>2019</v>
      </c>
      <c r="BC101" s="9" t="str">
        <f>BC7</f>
        <v>1Q20</v>
      </c>
      <c r="BD101" s="9" t="str">
        <f>BD7</f>
        <v>2Q20</v>
      </c>
    </row>
    <row r="102" spans="1:56">
      <c r="A102" s="63" t="s">
        <v>84</v>
      </c>
      <c r="C102" s="6" t="s">
        <v>27</v>
      </c>
      <c r="D102" s="64"/>
      <c r="E102" s="64"/>
      <c r="F102" s="64"/>
      <c r="G102" s="64"/>
      <c r="H102" s="64"/>
      <c r="I102" s="64">
        <v>7688022</v>
      </c>
      <c r="J102" s="64">
        <v>19587024</v>
      </c>
      <c r="K102" s="64">
        <v>20465303</v>
      </c>
      <c r="L102" s="64">
        <v>22326339</v>
      </c>
      <c r="M102" s="64">
        <v>22326339</v>
      </c>
      <c r="N102" s="64">
        <v>20861376</v>
      </c>
      <c r="O102" s="64">
        <v>21726902</v>
      </c>
      <c r="P102" s="64">
        <v>22220335</v>
      </c>
      <c r="Q102" s="64">
        <v>22631146</v>
      </c>
      <c r="R102" s="64">
        <v>22631146</v>
      </c>
      <c r="S102" s="64">
        <v>21678858</v>
      </c>
      <c r="T102" s="64">
        <v>21687203</v>
      </c>
      <c r="U102" s="64">
        <v>20647199</v>
      </c>
      <c r="V102" s="64">
        <v>20484430</v>
      </c>
      <c r="W102" s="64">
        <v>20484430</v>
      </c>
      <c r="X102" s="64">
        <v>18889680</v>
      </c>
      <c r="Y102" s="64">
        <v>19362449</v>
      </c>
      <c r="Z102" s="64">
        <v>17975027</v>
      </c>
      <c r="AA102" s="64">
        <v>18101418</v>
      </c>
      <c r="AB102" s="64">
        <v>18101418</v>
      </c>
      <c r="AC102" s="64">
        <v>18631847</v>
      </c>
      <c r="AD102" s="64">
        <v>19046697</v>
      </c>
      <c r="AE102" s="64">
        <v>19040158</v>
      </c>
      <c r="AF102" s="64">
        <v>19198194</v>
      </c>
      <c r="AG102" s="64">
        <f t="shared" ref="AG102:AG116" si="75">AF102</f>
        <v>19198194</v>
      </c>
      <c r="AH102" s="64">
        <v>19105401</v>
      </c>
      <c r="AI102" s="64">
        <v>19167187</v>
      </c>
      <c r="AJ102" s="64">
        <v>19126054</v>
      </c>
      <c r="AK102" s="64">
        <f>AK111+AK116</f>
        <v>18797972</v>
      </c>
      <c r="AL102" s="64">
        <f t="shared" ref="AL102:AL115" si="76">AK102</f>
        <v>18797972</v>
      </c>
      <c r="AM102" s="64">
        <f>AM111+AM116</f>
        <v>18688105</v>
      </c>
      <c r="AN102" s="64">
        <f>AN111+AN116</f>
        <v>17392130</v>
      </c>
      <c r="AO102" s="64">
        <v>17200917</v>
      </c>
      <c r="AP102" s="64">
        <v>17566777</v>
      </c>
      <c r="AQ102" s="64">
        <f t="shared" ref="AQ102:AQ115" si="77">AP102</f>
        <v>17566777</v>
      </c>
      <c r="AS102" s="64"/>
      <c r="AT102" s="64"/>
      <c r="AU102" s="64"/>
      <c r="AV102" s="64">
        <f>AV111+AV116</f>
        <v>20078722</v>
      </c>
      <c r="AW102" s="64">
        <f t="shared" ref="AW102:AW115" si="78">AV102</f>
        <v>20078722</v>
      </c>
      <c r="AX102" s="64">
        <f>AX111+AX116</f>
        <v>20225507</v>
      </c>
      <c r="AY102" s="64">
        <f>AY111+AY116</f>
        <v>20329044</v>
      </c>
      <c r="AZ102" s="64">
        <f>AZ111+AZ116</f>
        <v>20294830</v>
      </c>
      <c r="BA102" s="64">
        <f>BA111+BA116</f>
        <v>21087806</v>
      </c>
      <c r="BB102" s="64">
        <f t="shared" ref="BB102:BB115" si="79">BA102</f>
        <v>21087806</v>
      </c>
      <c r="BC102" s="64">
        <v>17480497</v>
      </c>
      <c r="BD102" s="64">
        <v>15761732</v>
      </c>
    </row>
    <row r="103" spans="1:56">
      <c r="B103" s="65" t="s">
        <v>85</v>
      </c>
      <c r="C103" s="6" t="s">
        <v>27</v>
      </c>
      <c r="D103" s="46"/>
      <c r="E103" s="46"/>
      <c r="F103" s="46"/>
      <c r="G103" s="46"/>
      <c r="H103" s="46"/>
      <c r="I103" s="46">
        <v>176569</v>
      </c>
      <c r="J103" s="46">
        <v>457545.5</v>
      </c>
      <c r="K103" s="46">
        <v>525079</v>
      </c>
      <c r="L103" s="46">
        <v>650263</v>
      </c>
      <c r="M103" s="46">
        <v>650263</v>
      </c>
      <c r="N103" s="46">
        <v>456710</v>
      </c>
      <c r="O103" s="46">
        <v>790929</v>
      </c>
      <c r="P103" s="46">
        <v>1024196</v>
      </c>
      <c r="Q103" s="46">
        <v>1984903</v>
      </c>
      <c r="R103" s="46">
        <v>1984903</v>
      </c>
      <c r="S103" s="46">
        <v>1161339</v>
      </c>
      <c r="T103" s="46">
        <v>1105789</v>
      </c>
      <c r="U103" s="46">
        <v>750309</v>
      </c>
      <c r="V103" s="46">
        <v>989396</v>
      </c>
      <c r="W103" s="46">
        <v>989396</v>
      </c>
      <c r="X103" s="46">
        <v>959160</v>
      </c>
      <c r="Y103" s="46">
        <v>1073971</v>
      </c>
      <c r="Z103" s="46">
        <v>1022926</v>
      </c>
      <c r="AA103" s="66">
        <v>753497</v>
      </c>
      <c r="AB103" s="66">
        <v>753497</v>
      </c>
      <c r="AC103" s="66">
        <v>768000</v>
      </c>
      <c r="AD103" s="66">
        <v>637397</v>
      </c>
      <c r="AE103" s="66">
        <v>708376</v>
      </c>
      <c r="AF103" s="66">
        <v>949327</v>
      </c>
      <c r="AG103" s="66">
        <f t="shared" si="75"/>
        <v>949327</v>
      </c>
      <c r="AH103" s="66">
        <v>853152</v>
      </c>
      <c r="AI103" s="66">
        <v>1150553</v>
      </c>
      <c r="AJ103" s="66">
        <v>939851</v>
      </c>
      <c r="AK103" s="66">
        <v>1142004</v>
      </c>
      <c r="AL103" s="66">
        <f t="shared" si="76"/>
        <v>1142004</v>
      </c>
      <c r="AM103" s="66">
        <v>814230</v>
      </c>
      <c r="AN103" s="66">
        <v>773889</v>
      </c>
      <c r="AO103" s="66">
        <v>686440</v>
      </c>
      <c r="AP103" s="66">
        <v>1081642</v>
      </c>
      <c r="AQ103" s="66">
        <f t="shared" si="77"/>
        <v>1081642</v>
      </c>
      <c r="AS103" s="66"/>
      <c r="AT103" s="66"/>
      <c r="AU103" s="66"/>
      <c r="AV103" s="66">
        <v>1081642</v>
      </c>
      <c r="AW103" s="66">
        <f t="shared" si="78"/>
        <v>1081642</v>
      </c>
      <c r="AX103" s="66">
        <v>1124326</v>
      </c>
      <c r="AY103" s="66">
        <v>1061348</v>
      </c>
      <c r="AZ103" s="66">
        <v>947442</v>
      </c>
      <c r="BA103" s="66">
        <v>1072579</v>
      </c>
      <c r="BB103" s="66">
        <f t="shared" si="79"/>
        <v>1072579</v>
      </c>
      <c r="BC103" s="66">
        <v>1510798</v>
      </c>
      <c r="BD103" s="66">
        <v>1334142</v>
      </c>
    </row>
    <row r="104" spans="1:56">
      <c r="B104" s="65" t="s">
        <v>86</v>
      </c>
      <c r="C104" s="6" t="s">
        <v>27</v>
      </c>
      <c r="D104" s="46"/>
      <c r="E104" s="46"/>
      <c r="F104" s="46"/>
      <c r="G104" s="46"/>
      <c r="H104" s="46"/>
      <c r="I104" s="46">
        <v>219464</v>
      </c>
      <c r="J104" s="46">
        <v>892617</v>
      </c>
      <c r="K104" s="46">
        <v>649154</v>
      </c>
      <c r="L104" s="46">
        <v>636543</v>
      </c>
      <c r="M104" s="46">
        <v>636543</v>
      </c>
      <c r="N104" s="46">
        <v>424052</v>
      </c>
      <c r="O104" s="46">
        <v>540311</v>
      </c>
      <c r="P104" s="46">
        <v>837787</v>
      </c>
      <c r="Q104" s="46">
        <v>709944</v>
      </c>
      <c r="R104" s="46">
        <v>709944</v>
      </c>
      <c r="S104" s="46">
        <v>808619</v>
      </c>
      <c r="T104" s="46">
        <v>660058</v>
      </c>
      <c r="U104" s="46">
        <v>525717</v>
      </c>
      <c r="V104" s="46">
        <v>650401</v>
      </c>
      <c r="W104" s="46">
        <v>650401</v>
      </c>
      <c r="X104" s="46">
        <v>469354</v>
      </c>
      <c r="Y104" s="46">
        <v>567019</v>
      </c>
      <c r="Z104" s="46">
        <v>588276</v>
      </c>
      <c r="AA104" s="66">
        <v>651348</v>
      </c>
      <c r="AB104" s="66">
        <v>651348</v>
      </c>
      <c r="AC104" s="66">
        <v>604751</v>
      </c>
      <c r="AD104" s="66">
        <v>633727</v>
      </c>
      <c r="AE104" s="66">
        <v>697739</v>
      </c>
      <c r="AF104" s="66">
        <v>712828</v>
      </c>
      <c r="AG104" s="66">
        <f t="shared" si="75"/>
        <v>712828</v>
      </c>
      <c r="AH104" s="66">
        <v>652911</v>
      </c>
      <c r="AI104" s="66">
        <v>655040</v>
      </c>
      <c r="AJ104" s="66">
        <v>696754</v>
      </c>
      <c r="AK104" s="66">
        <v>559919</v>
      </c>
      <c r="AL104" s="66">
        <f t="shared" si="76"/>
        <v>559919</v>
      </c>
      <c r="AM104" s="66">
        <v>769605</v>
      </c>
      <c r="AN104" s="66">
        <v>514937</v>
      </c>
      <c r="AO104" s="66">
        <v>626723</v>
      </c>
      <c r="AP104" s="66">
        <v>383984</v>
      </c>
      <c r="AQ104" s="66">
        <f t="shared" si="77"/>
        <v>383984</v>
      </c>
      <c r="AS104" s="66"/>
      <c r="AT104" s="66"/>
      <c r="AU104" s="66"/>
      <c r="AV104" s="66">
        <v>383984</v>
      </c>
      <c r="AW104" s="66">
        <f t="shared" si="78"/>
        <v>383984</v>
      </c>
      <c r="AX104" s="66">
        <v>486401</v>
      </c>
      <c r="AY104" s="66">
        <v>396752</v>
      </c>
      <c r="AZ104" s="66">
        <v>535729</v>
      </c>
      <c r="BA104" s="66">
        <v>499504</v>
      </c>
      <c r="BB104" s="66">
        <f t="shared" si="79"/>
        <v>499504</v>
      </c>
      <c r="BC104" s="66">
        <v>263030</v>
      </c>
      <c r="BD104" s="66">
        <v>126067</v>
      </c>
    </row>
    <row r="105" spans="1:56">
      <c r="B105" s="65" t="s">
        <v>87</v>
      </c>
      <c r="C105" s="6" t="s">
        <v>27</v>
      </c>
      <c r="D105" s="46"/>
      <c r="E105" s="46"/>
      <c r="F105" s="46"/>
      <c r="G105" s="46"/>
      <c r="H105" s="46"/>
      <c r="I105" s="46">
        <v>43649</v>
      </c>
      <c r="J105" s="46">
        <v>64183</v>
      </c>
      <c r="K105" s="46">
        <v>61590</v>
      </c>
      <c r="L105" s="46">
        <v>284404</v>
      </c>
      <c r="M105" s="46">
        <v>284404</v>
      </c>
      <c r="N105" s="46">
        <v>202892</v>
      </c>
      <c r="O105" s="46">
        <v>229342</v>
      </c>
      <c r="P105" s="46">
        <v>226207</v>
      </c>
      <c r="Q105" s="46">
        <v>335617</v>
      </c>
      <c r="R105" s="46">
        <v>335617</v>
      </c>
      <c r="S105" s="46">
        <v>328740</v>
      </c>
      <c r="T105" s="46">
        <v>295591</v>
      </c>
      <c r="U105" s="46">
        <v>239045</v>
      </c>
      <c r="V105" s="46">
        <v>247871</v>
      </c>
      <c r="W105" s="46">
        <v>247871</v>
      </c>
      <c r="X105" s="46">
        <v>317211</v>
      </c>
      <c r="Y105" s="46">
        <v>355254</v>
      </c>
      <c r="Z105" s="46">
        <v>344102</v>
      </c>
      <c r="AA105" s="66">
        <v>330016</v>
      </c>
      <c r="AB105" s="66">
        <v>330016</v>
      </c>
      <c r="AC105" s="66">
        <v>275583</v>
      </c>
      <c r="AD105" s="66">
        <v>302897</v>
      </c>
      <c r="AE105" s="66">
        <v>289036</v>
      </c>
      <c r="AF105" s="66">
        <v>212242</v>
      </c>
      <c r="AG105" s="66">
        <f t="shared" si="75"/>
        <v>212242</v>
      </c>
      <c r="AH105" s="66">
        <v>237040</v>
      </c>
      <c r="AI105" s="66">
        <v>252228</v>
      </c>
      <c r="AJ105" s="66">
        <v>258665</v>
      </c>
      <c r="AK105" s="66">
        <v>221188</v>
      </c>
      <c r="AL105" s="66">
        <f t="shared" si="76"/>
        <v>221188</v>
      </c>
      <c r="AM105" s="66">
        <v>276497</v>
      </c>
      <c r="AN105" s="66">
        <v>290178</v>
      </c>
      <c r="AO105" s="66">
        <v>273598</v>
      </c>
      <c r="AP105" s="66">
        <v>320977</v>
      </c>
      <c r="AQ105" s="66">
        <f t="shared" si="77"/>
        <v>320977</v>
      </c>
      <c r="AS105" s="66"/>
      <c r="AT105" s="66"/>
      <c r="AU105" s="66"/>
      <c r="AV105" s="66">
        <v>290476</v>
      </c>
      <c r="AW105" s="66">
        <f t="shared" si="78"/>
        <v>290476</v>
      </c>
      <c r="AX105" s="66">
        <v>259085</v>
      </c>
      <c r="AY105" s="66">
        <v>281441</v>
      </c>
      <c r="AZ105" s="66">
        <v>255613</v>
      </c>
      <c r="BA105" s="66">
        <v>313449</v>
      </c>
      <c r="BB105" s="66">
        <f t="shared" si="79"/>
        <v>313449</v>
      </c>
      <c r="BC105" s="66">
        <v>247612</v>
      </c>
      <c r="BD105" s="66">
        <v>206001</v>
      </c>
    </row>
    <row r="106" spans="1:56">
      <c r="B106" s="65" t="s">
        <v>88</v>
      </c>
      <c r="C106" s="6" t="s">
        <v>27</v>
      </c>
      <c r="D106" s="46"/>
      <c r="E106" s="46"/>
      <c r="F106" s="46"/>
      <c r="G106" s="46"/>
      <c r="H106" s="46"/>
      <c r="I106" s="46">
        <v>542393</v>
      </c>
      <c r="J106" s="46">
        <v>1744483</v>
      </c>
      <c r="K106" s="46">
        <v>1778491</v>
      </c>
      <c r="L106" s="46">
        <v>1417531</v>
      </c>
      <c r="M106" s="46">
        <v>1417531</v>
      </c>
      <c r="N106" s="46">
        <v>1541432</v>
      </c>
      <c r="O106" s="46">
        <v>1708613</v>
      </c>
      <c r="P106" s="46">
        <v>1748112</v>
      </c>
      <c r="Q106" s="46">
        <v>1633094</v>
      </c>
      <c r="R106" s="46">
        <v>1633094</v>
      </c>
      <c r="S106" s="46">
        <v>1550482</v>
      </c>
      <c r="T106" s="46">
        <v>1467427</v>
      </c>
      <c r="U106" s="46">
        <v>1712607</v>
      </c>
      <c r="V106" s="46">
        <v>1378837</v>
      </c>
      <c r="W106" s="46">
        <v>1378837</v>
      </c>
      <c r="X106" s="46">
        <v>1016988</v>
      </c>
      <c r="Y106" s="46">
        <v>1149687</v>
      </c>
      <c r="Z106" s="46">
        <v>976144</v>
      </c>
      <c r="AA106" s="66">
        <v>796974</v>
      </c>
      <c r="AB106" s="66">
        <v>796974</v>
      </c>
      <c r="AC106" s="66">
        <v>815150</v>
      </c>
      <c r="AD106" s="66">
        <v>870274</v>
      </c>
      <c r="AE106" s="66">
        <v>916124</v>
      </c>
      <c r="AF106" s="66">
        <v>1107889</v>
      </c>
      <c r="AG106" s="66">
        <f t="shared" si="75"/>
        <v>1107889</v>
      </c>
      <c r="AH106" s="66">
        <v>1092090</v>
      </c>
      <c r="AI106" s="66">
        <v>1209183</v>
      </c>
      <c r="AJ106" s="66">
        <v>1209487</v>
      </c>
      <c r="AK106" s="66">
        <v>1214050</v>
      </c>
      <c r="AL106" s="66">
        <f t="shared" si="76"/>
        <v>1214050</v>
      </c>
      <c r="AM106" s="66">
        <v>1291933</v>
      </c>
      <c r="AN106" s="66">
        <v>1187476</v>
      </c>
      <c r="AO106" s="66">
        <v>1079096</v>
      </c>
      <c r="AP106" s="66">
        <v>1162582</v>
      </c>
      <c r="AQ106" s="66">
        <f t="shared" si="77"/>
        <v>1162582</v>
      </c>
      <c r="AS106" s="66"/>
      <c r="AT106" s="66"/>
      <c r="AU106" s="66"/>
      <c r="AV106" s="66">
        <v>1162582</v>
      </c>
      <c r="AW106" s="66">
        <f t="shared" si="78"/>
        <v>1162582</v>
      </c>
      <c r="AX106" s="66">
        <v>1125376</v>
      </c>
      <c r="AY106" s="66">
        <v>1208917</v>
      </c>
      <c r="AZ106" s="66">
        <v>1381583</v>
      </c>
      <c r="BA106" s="66">
        <v>1244348</v>
      </c>
      <c r="BB106" s="66">
        <f t="shared" si="79"/>
        <v>1244348</v>
      </c>
      <c r="BC106" s="66">
        <v>579912</v>
      </c>
      <c r="BD106" s="66">
        <v>463609</v>
      </c>
    </row>
    <row r="107" spans="1:56">
      <c r="B107" s="65" t="s">
        <v>89</v>
      </c>
      <c r="C107" s="6" t="s">
        <v>27</v>
      </c>
      <c r="D107" s="46"/>
      <c r="E107" s="46"/>
      <c r="F107" s="46"/>
      <c r="G107" s="46"/>
      <c r="H107" s="46"/>
      <c r="I107" s="46">
        <v>851</v>
      </c>
      <c r="J107" s="46">
        <v>648</v>
      </c>
      <c r="K107" s="46">
        <v>706</v>
      </c>
      <c r="L107" s="46">
        <v>15187</v>
      </c>
      <c r="M107" s="46">
        <v>15187</v>
      </c>
      <c r="N107" s="46">
        <v>1133</v>
      </c>
      <c r="O107" s="46">
        <v>1294</v>
      </c>
      <c r="P107" s="46">
        <v>671</v>
      </c>
      <c r="Q107" s="46">
        <v>628</v>
      </c>
      <c r="R107" s="46">
        <v>628</v>
      </c>
      <c r="S107" s="46">
        <v>302</v>
      </c>
      <c r="T107" s="46">
        <v>397</v>
      </c>
      <c r="U107" s="46">
        <v>385</v>
      </c>
      <c r="V107" s="46">
        <v>308</v>
      </c>
      <c r="W107" s="46">
        <v>308</v>
      </c>
      <c r="X107" s="46">
        <v>313</v>
      </c>
      <c r="Y107" s="46">
        <v>221</v>
      </c>
      <c r="Z107" s="46">
        <v>392</v>
      </c>
      <c r="AA107" s="66">
        <v>183</v>
      </c>
      <c r="AB107" s="66">
        <v>183</v>
      </c>
      <c r="AC107" s="66">
        <v>228</v>
      </c>
      <c r="AD107" s="66">
        <v>353</v>
      </c>
      <c r="AE107" s="66">
        <v>498</v>
      </c>
      <c r="AF107" s="66">
        <v>554</v>
      </c>
      <c r="AG107" s="66">
        <f t="shared" si="75"/>
        <v>554</v>
      </c>
      <c r="AH107" s="66">
        <v>668</v>
      </c>
      <c r="AI107" s="66">
        <v>600</v>
      </c>
      <c r="AJ107" s="66">
        <v>1117</v>
      </c>
      <c r="AK107" s="66">
        <v>2582</v>
      </c>
      <c r="AL107" s="66">
        <f t="shared" si="76"/>
        <v>2582</v>
      </c>
      <c r="AM107" s="66">
        <v>2284</v>
      </c>
      <c r="AN107" s="66">
        <v>1535</v>
      </c>
      <c r="AO107" s="66">
        <v>2132</v>
      </c>
      <c r="AP107" s="66">
        <v>2931</v>
      </c>
      <c r="AQ107" s="66">
        <f t="shared" si="77"/>
        <v>2931</v>
      </c>
      <c r="AS107" s="66"/>
      <c r="AT107" s="66"/>
      <c r="AU107" s="66"/>
      <c r="AV107" s="66">
        <v>2931</v>
      </c>
      <c r="AW107" s="66">
        <f t="shared" si="78"/>
        <v>2931</v>
      </c>
      <c r="AX107" s="66">
        <v>6549</v>
      </c>
      <c r="AY107" s="66">
        <v>6849</v>
      </c>
      <c r="AZ107" s="66">
        <v>12925</v>
      </c>
      <c r="BA107" s="66">
        <v>19645</v>
      </c>
      <c r="BB107" s="66">
        <f t="shared" si="79"/>
        <v>19645</v>
      </c>
      <c r="BC107" s="66">
        <v>20975</v>
      </c>
      <c r="BD107" s="66">
        <v>21691</v>
      </c>
    </row>
    <row r="108" spans="1:56">
      <c r="B108" s="65" t="s">
        <v>90</v>
      </c>
      <c r="C108" s="6" t="s">
        <v>27</v>
      </c>
      <c r="D108" s="46"/>
      <c r="E108" s="46"/>
      <c r="F108" s="46"/>
      <c r="G108" s="46"/>
      <c r="H108" s="46"/>
      <c r="I108" s="46">
        <v>85607</v>
      </c>
      <c r="J108" s="46">
        <v>147556</v>
      </c>
      <c r="K108" s="46">
        <v>171206</v>
      </c>
      <c r="L108" s="46">
        <v>176818</v>
      </c>
      <c r="M108" s="46">
        <v>176818</v>
      </c>
      <c r="N108" s="46">
        <v>203213</v>
      </c>
      <c r="O108" s="46">
        <v>207066</v>
      </c>
      <c r="P108" s="46">
        <v>232361</v>
      </c>
      <c r="Q108" s="46">
        <v>231028</v>
      </c>
      <c r="R108" s="46">
        <v>231028</v>
      </c>
      <c r="S108" s="46">
        <v>243760</v>
      </c>
      <c r="T108" s="46">
        <v>253931</v>
      </c>
      <c r="U108" s="46">
        <v>264536</v>
      </c>
      <c r="V108" s="46">
        <v>266039</v>
      </c>
      <c r="W108" s="46">
        <v>266039</v>
      </c>
      <c r="X108" s="46">
        <v>235494</v>
      </c>
      <c r="Y108" s="46">
        <v>231801</v>
      </c>
      <c r="Z108" s="46">
        <v>203512</v>
      </c>
      <c r="AA108" s="66">
        <v>224908</v>
      </c>
      <c r="AB108" s="66">
        <v>224908</v>
      </c>
      <c r="AC108" s="66">
        <v>229522</v>
      </c>
      <c r="AD108" s="66">
        <v>228436</v>
      </c>
      <c r="AE108" s="66">
        <v>222814</v>
      </c>
      <c r="AF108" s="66">
        <v>241363</v>
      </c>
      <c r="AG108" s="66">
        <f t="shared" si="75"/>
        <v>241363</v>
      </c>
      <c r="AH108" s="66">
        <v>235311</v>
      </c>
      <c r="AI108" s="66">
        <v>233691</v>
      </c>
      <c r="AJ108" s="66">
        <v>243457</v>
      </c>
      <c r="AK108" s="66">
        <v>236666</v>
      </c>
      <c r="AL108" s="66">
        <f t="shared" si="76"/>
        <v>236666</v>
      </c>
      <c r="AM108" s="66">
        <v>267329</v>
      </c>
      <c r="AN108" s="66">
        <v>247625</v>
      </c>
      <c r="AO108" s="66">
        <v>267710</v>
      </c>
      <c r="AP108" s="66">
        <v>279344</v>
      </c>
      <c r="AQ108" s="66">
        <f t="shared" si="77"/>
        <v>279344</v>
      </c>
      <c r="AS108" s="66"/>
      <c r="AT108" s="66"/>
      <c r="AU108" s="66"/>
      <c r="AV108" s="66">
        <v>279344</v>
      </c>
      <c r="AW108" s="66">
        <f t="shared" si="78"/>
        <v>279344</v>
      </c>
      <c r="AX108" s="66">
        <v>301659</v>
      </c>
      <c r="AY108" s="66">
        <v>335913</v>
      </c>
      <c r="AZ108" s="66">
        <v>368013</v>
      </c>
      <c r="BA108" s="66">
        <v>354232</v>
      </c>
      <c r="BB108" s="66">
        <f t="shared" si="79"/>
        <v>354232</v>
      </c>
      <c r="BC108" s="66">
        <v>360428</v>
      </c>
      <c r="BD108" s="66">
        <v>356933</v>
      </c>
    </row>
    <row r="109" spans="1:56">
      <c r="B109" s="65" t="s">
        <v>91</v>
      </c>
      <c r="C109" s="6" t="s">
        <v>27</v>
      </c>
      <c r="D109" s="46"/>
      <c r="E109" s="46"/>
      <c r="F109" s="46"/>
      <c r="G109" s="46"/>
      <c r="H109" s="46"/>
      <c r="I109" s="46">
        <v>113982</v>
      </c>
      <c r="J109" s="46">
        <v>270783</v>
      </c>
      <c r="K109" s="46">
        <v>267823</v>
      </c>
      <c r="L109" s="46">
        <v>95785</v>
      </c>
      <c r="M109" s="46">
        <v>95785</v>
      </c>
      <c r="N109" s="46">
        <v>265486</v>
      </c>
      <c r="O109" s="46">
        <v>233635</v>
      </c>
      <c r="P109" s="46">
        <v>211455</v>
      </c>
      <c r="Q109" s="46">
        <v>81890</v>
      </c>
      <c r="R109" s="46">
        <v>81890</v>
      </c>
      <c r="S109" s="46">
        <v>104014</v>
      </c>
      <c r="T109" s="46">
        <v>101372</v>
      </c>
      <c r="U109" s="46">
        <v>100880</v>
      </c>
      <c r="V109" s="46">
        <v>100708</v>
      </c>
      <c r="W109" s="46">
        <v>100708</v>
      </c>
      <c r="X109" s="46">
        <v>74063</v>
      </c>
      <c r="Y109" s="46">
        <v>75715</v>
      </c>
      <c r="Z109" s="46">
        <v>71469</v>
      </c>
      <c r="AA109" s="66">
        <v>64015</v>
      </c>
      <c r="AB109" s="66">
        <v>64015</v>
      </c>
      <c r="AC109" s="66">
        <v>66850</v>
      </c>
      <c r="AD109" s="66">
        <v>80219</v>
      </c>
      <c r="AE109" s="66">
        <v>74572</v>
      </c>
      <c r="AF109" s="66">
        <v>65377</v>
      </c>
      <c r="AG109" s="66">
        <f t="shared" si="75"/>
        <v>65377</v>
      </c>
      <c r="AH109" s="66">
        <v>85755</v>
      </c>
      <c r="AI109" s="66">
        <v>92776</v>
      </c>
      <c r="AJ109" s="66">
        <v>85154</v>
      </c>
      <c r="AK109" s="66">
        <v>77987</v>
      </c>
      <c r="AL109" s="66">
        <f t="shared" si="76"/>
        <v>77987</v>
      </c>
      <c r="AM109" s="66">
        <v>82433</v>
      </c>
      <c r="AN109" s="66">
        <v>103176</v>
      </c>
      <c r="AO109" s="66">
        <v>81805</v>
      </c>
      <c r="AP109" s="66">
        <v>69134</v>
      </c>
      <c r="AQ109" s="66">
        <f t="shared" si="77"/>
        <v>69134</v>
      </c>
      <c r="AS109" s="66"/>
      <c r="AT109" s="66"/>
      <c r="AU109" s="66"/>
      <c r="AV109" s="66">
        <v>69134</v>
      </c>
      <c r="AW109" s="66">
        <f t="shared" si="78"/>
        <v>69134</v>
      </c>
      <c r="AX109" s="66">
        <v>64013</v>
      </c>
      <c r="AY109" s="66">
        <v>77421</v>
      </c>
      <c r="AZ109" s="66">
        <v>53365</v>
      </c>
      <c r="BA109" s="66">
        <v>29321</v>
      </c>
      <c r="BB109" s="66">
        <f t="shared" si="79"/>
        <v>29321</v>
      </c>
      <c r="BC109" s="66">
        <v>58704</v>
      </c>
      <c r="BD109" s="66">
        <v>61667</v>
      </c>
    </row>
    <row r="110" spans="1:56">
      <c r="B110" s="65" t="s">
        <v>92</v>
      </c>
      <c r="C110" s="6" t="s">
        <v>27</v>
      </c>
      <c r="D110" s="46"/>
      <c r="E110" s="46"/>
      <c r="F110" s="46"/>
      <c r="G110" s="46"/>
      <c r="H110" s="46"/>
      <c r="I110" s="46">
        <v>9729</v>
      </c>
      <c r="J110" s="46">
        <v>33509.5</v>
      </c>
      <c r="K110" s="46">
        <v>12469</v>
      </c>
      <c r="L110" s="46">
        <v>47655</v>
      </c>
      <c r="M110" s="46">
        <v>47655</v>
      </c>
      <c r="N110" s="46">
        <v>11986</v>
      </c>
      <c r="O110" s="46">
        <v>10894</v>
      </c>
      <c r="P110" s="46">
        <v>11125</v>
      </c>
      <c r="Q110" s="46">
        <v>2445</v>
      </c>
      <c r="R110" s="46">
        <v>2445</v>
      </c>
      <c r="S110" s="46">
        <v>2237</v>
      </c>
      <c r="T110" s="46">
        <v>2542</v>
      </c>
      <c r="U110" s="46">
        <v>1098</v>
      </c>
      <c r="V110" s="46">
        <v>1064</v>
      </c>
      <c r="W110" s="46">
        <v>1064</v>
      </c>
      <c r="X110" s="46">
        <v>994</v>
      </c>
      <c r="Y110" s="46">
        <v>1001</v>
      </c>
      <c r="Z110" s="46">
        <v>929</v>
      </c>
      <c r="AA110" s="66">
        <v>1960</v>
      </c>
      <c r="AB110" s="66">
        <v>1960</v>
      </c>
      <c r="AC110" s="66">
        <v>2007</v>
      </c>
      <c r="AD110" s="66">
        <v>87809</v>
      </c>
      <c r="AE110" s="66">
        <v>40786</v>
      </c>
      <c r="AF110" s="66">
        <v>337195</v>
      </c>
      <c r="AG110" s="66">
        <f t="shared" si="75"/>
        <v>337195</v>
      </c>
      <c r="AH110" s="66">
        <v>350055</v>
      </c>
      <c r="AI110" s="66">
        <v>311104</v>
      </c>
      <c r="AJ110" s="66">
        <v>328872</v>
      </c>
      <c r="AK110" s="66">
        <v>291103</v>
      </c>
      <c r="AL110" s="66">
        <f t="shared" si="76"/>
        <v>291103</v>
      </c>
      <c r="AM110" s="66">
        <v>140586</v>
      </c>
      <c r="AN110" s="66">
        <v>28475</v>
      </c>
      <c r="AO110" s="66">
        <v>33791</v>
      </c>
      <c r="AP110" s="66">
        <v>5768</v>
      </c>
      <c r="AQ110" s="66">
        <f t="shared" si="77"/>
        <v>5768</v>
      </c>
      <c r="AS110" s="66"/>
      <c r="AT110" s="66"/>
      <c r="AU110" s="66"/>
      <c r="AV110" s="66">
        <v>5768</v>
      </c>
      <c r="AW110" s="66">
        <f t="shared" si="78"/>
        <v>5768</v>
      </c>
      <c r="AX110" s="66">
        <v>2006</v>
      </c>
      <c r="AY110" s="66">
        <v>51407</v>
      </c>
      <c r="AZ110" s="66">
        <v>363413</v>
      </c>
      <c r="BA110" s="66">
        <v>485150</v>
      </c>
      <c r="BB110" s="66">
        <f t="shared" si="79"/>
        <v>485150</v>
      </c>
      <c r="BC110" s="66">
        <v>465642</v>
      </c>
      <c r="BD110" s="66">
        <v>1648</v>
      </c>
    </row>
    <row r="111" spans="1:56">
      <c r="B111" s="63" t="s">
        <v>93</v>
      </c>
      <c r="C111" s="6" t="s">
        <v>27</v>
      </c>
      <c r="D111" s="67"/>
      <c r="E111" s="67"/>
      <c r="F111" s="67"/>
      <c r="G111" s="67"/>
      <c r="H111" s="67"/>
      <c r="I111" s="67">
        <v>1192244</v>
      </c>
      <c r="J111" s="67">
        <v>3611325</v>
      </c>
      <c r="K111" s="67">
        <v>3466518</v>
      </c>
      <c r="L111" s="67">
        <v>3324186</v>
      </c>
      <c r="M111" s="67">
        <v>3324186</v>
      </c>
      <c r="N111" s="67">
        <v>3106904</v>
      </c>
      <c r="O111" s="67">
        <v>3722084</v>
      </c>
      <c r="P111" s="67">
        <v>4291914</v>
      </c>
      <c r="Q111" s="67">
        <v>4979549</v>
      </c>
      <c r="R111" s="67">
        <v>4979549</v>
      </c>
      <c r="S111" s="67">
        <v>4199493</v>
      </c>
      <c r="T111" s="67">
        <v>3887107</v>
      </c>
      <c r="U111" s="67">
        <v>3594577</v>
      </c>
      <c r="V111" s="67">
        <v>3634624</v>
      </c>
      <c r="W111" s="67">
        <v>3634624</v>
      </c>
      <c r="X111" s="67">
        <v>3073577</v>
      </c>
      <c r="Y111" s="67">
        <v>3454669</v>
      </c>
      <c r="Z111" s="67">
        <v>3207750</v>
      </c>
      <c r="AA111" s="67">
        <v>2822901</v>
      </c>
      <c r="AB111" s="67">
        <v>2822901</v>
      </c>
      <c r="AC111" s="67">
        <v>2762091</v>
      </c>
      <c r="AD111" s="67">
        <v>2841112</v>
      </c>
      <c r="AE111" s="67">
        <v>2949945</v>
      </c>
      <c r="AF111" s="67">
        <v>3626775</v>
      </c>
      <c r="AG111" s="67">
        <f t="shared" si="75"/>
        <v>3626775</v>
      </c>
      <c r="AH111" s="67">
        <v>3506982</v>
      </c>
      <c r="AI111" s="67">
        <v>3905175</v>
      </c>
      <c r="AJ111" s="67">
        <v>3763357</v>
      </c>
      <c r="AK111" s="67">
        <f>SUM(AK103:AK110)</f>
        <v>3745499</v>
      </c>
      <c r="AL111" s="67">
        <f t="shared" si="76"/>
        <v>3745499</v>
      </c>
      <c r="AM111" s="67">
        <f>SUM(AM103:AM110)</f>
        <v>3644897</v>
      </c>
      <c r="AN111" s="67">
        <f>SUM(AN103:AN110)</f>
        <v>3147291</v>
      </c>
      <c r="AO111" s="67">
        <f>SUM(AO103:AO110)</f>
        <v>3051295</v>
      </c>
      <c r="AP111" s="67">
        <v>3306362</v>
      </c>
      <c r="AQ111" s="67">
        <f t="shared" si="77"/>
        <v>3306362</v>
      </c>
      <c r="AS111" s="67"/>
      <c r="AT111" s="67"/>
      <c r="AU111" s="67"/>
      <c r="AV111" s="67">
        <f>SUM(AV103:AV110)</f>
        <v>3275861</v>
      </c>
      <c r="AW111" s="67">
        <f t="shared" si="78"/>
        <v>3275861</v>
      </c>
      <c r="AX111" s="67">
        <f>SUM(AX103:AX110)</f>
        <v>3369415</v>
      </c>
      <c r="AY111" s="67">
        <f>SUM(AY103:AY110)</f>
        <v>3420048</v>
      </c>
      <c r="AZ111" s="67">
        <f>SUM(AZ103:AZ110)</f>
        <v>3918083</v>
      </c>
      <c r="BA111" s="67">
        <f>SUM(BA103:BA110)</f>
        <v>4018228</v>
      </c>
      <c r="BB111" s="67">
        <f t="shared" si="79"/>
        <v>4018228</v>
      </c>
      <c r="BC111" s="67">
        <v>3507101</v>
      </c>
      <c r="BD111" s="67">
        <v>2571758</v>
      </c>
    </row>
    <row r="112" spans="1:56">
      <c r="B112" s="65" t="s">
        <v>94</v>
      </c>
      <c r="C112" s="6" t="s">
        <v>27</v>
      </c>
      <c r="D112" s="46"/>
      <c r="E112" s="46"/>
      <c r="F112" s="46"/>
      <c r="G112" s="46"/>
      <c r="H112" s="46"/>
      <c r="I112" s="46">
        <v>6089697</v>
      </c>
      <c r="J112" s="46">
        <v>11151929</v>
      </c>
      <c r="K112" s="46">
        <v>11930157</v>
      </c>
      <c r="L112" s="46">
        <v>11807076</v>
      </c>
      <c r="M112" s="46">
        <v>11807076</v>
      </c>
      <c r="N112" s="46">
        <v>12000489</v>
      </c>
      <c r="O112" s="46">
        <v>11219919</v>
      </c>
      <c r="P112" s="46">
        <v>11242447</v>
      </c>
      <c r="Q112" s="46">
        <v>10982786</v>
      </c>
      <c r="R112" s="46">
        <v>10982786</v>
      </c>
      <c r="S112" s="46">
        <v>10512372</v>
      </c>
      <c r="T112" s="46">
        <v>10675270</v>
      </c>
      <c r="U112" s="46">
        <v>10606011</v>
      </c>
      <c r="V112" s="46">
        <v>10773076</v>
      </c>
      <c r="W112" s="46">
        <v>10773076</v>
      </c>
      <c r="X112" s="46">
        <v>10637808</v>
      </c>
      <c r="Y112" s="46">
        <v>10676356</v>
      </c>
      <c r="Z112" s="46">
        <v>10558010</v>
      </c>
      <c r="AA112" s="66">
        <v>10938657</v>
      </c>
      <c r="AB112" s="66">
        <v>10938657</v>
      </c>
      <c r="AC112" s="66">
        <v>11116714</v>
      </c>
      <c r="AD112" s="66">
        <v>10997106</v>
      </c>
      <c r="AE112" s="66">
        <v>10899582</v>
      </c>
      <c r="AF112" s="66">
        <v>10498149</v>
      </c>
      <c r="AG112" s="66">
        <f t="shared" si="75"/>
        <v>10498149</v>
      </c>
      <c r="AH112" s="66">
        <v>10386506</v>
      </c>
      <c r="AI112" s="66">
        <v>10283856</v>
      </c>
      <c r="AJ112" s="66">
        <v>10179960</v>
      </c>
      <c r="AK112" s="66">
        <v>10065335</v>
      </c>
      <c r="AL112" s="66">
        <f t="shared" si="76"/>
        <v>10065335</v>
      </c>
      <c r="AM112" s="66">
        <v>10055224</v>
      </c>
      <c r="AN112" s="66">
        <v>9887245</v>
      </c>
      <c r="AO112" s="66">
        <v>9902049</v>
      </c>
      <c r="AP112" s="66">
        <v>9953365</v>
      </c>
      <c r="AQ112" s="66">
        <f t="shared" si="77"/>
        <v>9953365</v>
      </c>
      <c r="AS112" s="66"/>
      <c r="AT112" s="66"/>
      <c r="AU112" s="66"/>
      <c r="AV112" s="66">
        <v>12501809</v>
      </c>
      <c r="AW112" s="66">
        <f t="shared" si="78"/>
        <v>12501809</v>
      </c>
      <c r="AX112" s="66">
        <v>12565500</v>
      </c>
      <c r="AY112" s="66">
        <v>12580143</v>
      </c>
      <c r="AZ112" s="66">
        <v>12359187</v>
      </c>
      <c r="BA112" s="66">
        <v>12919618</v>
      </c>
      <c r="BB112" s="66">
        <f t="shared" si="79"/>
        <v>12919618</v>
      </c>
      <c r="BC112" s="66">
        <v>12599273</v>
      </c>
      <c r="BD112" s="66">
        <v>11826849</v>
      </c>
    </row>
    <row r="113" spans="1:56">
      <c r="B113" s="65" t="s">
        <v>95</v>
      </c>
      <c r="C113" s="6" t="s">
        <v>27</v>
      </c>
      <c r="D113" s="46"/>
      <c r="E113" s="46"/>
      <c r="F113" s="46"/>
      <c r="G113" s="46"/>
      <c r="H113" s="46"/>
      <c r="I113" s="46">
        <v>172178</v>
      </c>
      <c r="J113" s="46">
        <v>2229299</v>
      </c>
      <c r="K113" s="46">
        <v>2344616</v>
      </c>
      <c r="L113" s="46">
        <v>4213160</v>
      </c>
      <c r="M113" s="46">
        <v>4213160</v>
      </c>
      <c r="N113" s="46">
        <v>3264062</v>
      </c>
      <c r="O113" s="46">
        <v>3890181</v>
      </c>
      <c r="P113" s="46">
        <v>3867188</v>
      </c>
      <c r="Q113" s="46">
        <v>3727605</v>
      </c>
      <c r="R113" s="46">
        <v>3727605</v>
      </c>
      <c r="S113" s="46">
        <v>3850693</v>
      </c>
      <c r="T113" s="46">
        <v>3956638</v>
      </c>
      <c r="U113" s="46">
        <v>3565196</v>
      </c>
      <c r="V113" s="46">
        <v>3313401</v>
      </c>
      <c r="W113" s="46">
        <v>3313401</v>
      </c>
      <c r="X113" s="46">
        <v>2762163</v>
      </c>
      <c r="Y113" s="46">
        <v>2850897</v>
      </c>
      <c r="Z113" s="46">
        <v>2244869</v>
      </c>
      <c r="AA113" s="66">
        <v>2280575</v>
      </c>
      <c r="AB113" s="66">
        <v>2280575</v>
      </c>
      <c r="AC113" s="66">
        <v>2493114</v>
      </c>
      <c r="AD113" s="66">
        <v>2752135</v>
      </c>
      <c r="AE113" s="66">
        <v>2723629</v>
      </c>
      <c r="AF113" s="66">
        <v>2710382</v>
      </c>
      <c r="AG113" s="66">
        <f t="shared" si="75"/>
        <v>2710382</v>
      </c>
      <c r="AH113" s="66">
        <v>2787022</v>
      </c>
      <c r="AI113" s="66">
        <v>2671247</v>
      </c>
      <c r="AJ113" s="66">
        <v>2786047</v>
      </c>
      <c r="AK113" s="66">
        <v>2672550</v>
      </c>
      <c r="AL113" s="66">
        <f t="shared" si="76"/>
        <v>2672550</v>
      </c>
      <c r="AM113" s="66">
        <v>2665212</v>
      </c>
      <c r="AN113" s="66">
        <v>2310528</v>
      </c>
      <c r="AO113" s="66">
        <v>2229514</v>
      </c>
      <c r="AP113" s="66">
        <v>2294072</v>
      </c>
      <c r="AQ113" s="66">
        <f t="shared" si="77"/>
        <v>2294072</v>
      </c>
      <c r="AS113" s="66"/>
      <c r="AT113" s="66"/>
      <c r="AU113" s="66"/>
      <c r="AV113" s="66">
        <v>2294072</v>
      </c>
      <c r="AW113" s="66">
        <f t="shared" si="78"/>
        <v>2294072</v>
      </c>
      <c r="AX113" s="66">
        <v>2283269</v>
      </c>
      <c r="AY113" s="66">
        <v>2319106</v>
      </c>
      <c r="AZ113" s="66">
        <v>2139315</v>
      </c>
      <c r="BA113" s="66">
        <v>2209576</v>
      </c>
      <c r="BB113" s="66">
        <f t="shared" si="79"/>
        <v>2209576</v>
      </c>
      <c r="BC113" s="66">
        <v>0</v>
      </c>
      <c r="BD113" s="66">
        <v>0</v>
      </c>
    </row>
    <row r="114" spans="1:56">
      <c r="B114" s="65" t="s">
        <v>96</v>
      </c>
      <c r="C114" s="6" t="s">
        <v>27</v>
      </c>
      <c r="D114" s="46"/>
      <c r="E114" s="46"/>
      <c r="F114" s="46"/>
      <c r="G114" s="46"/>
      <c r="H114" s="46"/>
      <c r="I114" s="46">
        <v>71131</v>
      </c>
      <c r="J114" s="46">
        <v>1849340</v>
      </c>
      <c r="K114" s="46">
        <v>1847317</v>
      </c>
      <c r="L114" s="46">
        <v>2382399</v>
      </c>
      <c r="M114" s="46">
        <v>2382399</v>
      </c>
      <c r="N114" s="46">
        <v>1871828</v>
      </c>
      <c r="O114" s="46">
        <v>2202507</v>
      </c>
      <c r="P114" s="46">
        <v>2180958</v>
      </c>
      <c r="Q114" s="46">
        <v>2093308</v>
      </c>
      <c r="R114" s="46">
        <v>2093308</v>
      </c>
      <c r="S114" s="46">
        <v>2167777</v>
      </c>
      <c r="T114" s="46">
        <v>2223903</v>
      </c>
      <c r="U114" s="46">
        <v>2015562</v>
      </c>
      <c r="V114" s="46">
        <v>1880079</v>
      </c>
      <c r="W114" s="46">
        <v>1880079</v>
      </c>
      <c r="X114" s="46">
        <v>1567976</v>
      </c>
      <c r="Y114" s="46">
        <v>1618109</v>
      </c>
      <c r="Z114" s="46">
        <v>1286661</v>
      </c>
      <c r="AA114" s="66">
        <v>1321425</v>
      </c>
      <c r="AB114" s="66">
        <v>1321425</v>
      </c>
      <c r="AC114" s="66">
        <v>1443519</v>
      </c>
      <c r="AD114" s="66">
        <v>1591756</v>
      </c>
      <c r="AE114" s="66">
        <v>1606451</v>
      </c>
      <c r="AF114" s="66">
        <v>1610313</v>
      </c>
      <c r="AG114" s="66">
        <f t="shared" si="75"/>
        <v>1610313</v>
      </c>
      <c r="AH114" s="66">
        <v>1656336</v>
      </c>
      <c r="AI114" s="66">
        <v>1598041</v>
      </c>
      <c r="AJ114" s="66">
        <v>1665089</v>
      </c>
      <c r="AK114" s="66">
        <v>1617247</v>
      </c>
      <c r="AL114" s="66">
        <f t="shared" si="76"/>
        <v>1617247</v>
      </c>
      <c r="AM114" s="66">
        <v>1614703</v>
      </c>
      <c r="AN114" s="66">
        <v>1430913</v>
      </c>
      <c r="AO114" s="66">
        <v>1394263</v>
      </c>
      <c r="AP114" s="66">
        <v>1441072</v>
      </c>
      <c r="AQ114" s="66">
        <f t="shared" si="77"/>
        <v>1441072</v>
      </c>
      <c r="AS114" s="66"/>
      <c r="AT114" s="66"/>
      <c r="AU114" s="66"/>
      <c r="AV114" s="66">
        <v>1441072</v>
      </c>
      <c r="AW114" s="66">
        <f t="shared" si="78"/>
        <v>1441072</v>
      </c>
      <c r="AX114" s="66">
        <v>1434324</v>
      </c>
      <c r="AY114" s="66">
        <v>1456644</v>
      </c>
      <c r="AZ114" s="66">
        <v>1355640</v>
      </c>
      <c r="BA114" s="66">
        <v>1448241</v>
      </c>
      <c r="BB114" s="66">
        <f t="shared" si="79"/>
        <v>1448241</v>
      </c>
      <c r="BC114" s="66">
        <v>1134477</v>
      </c>
      <c r="BD114" s="66">
        <v>1008108</v>
      </c>
    </row>
    <row r="115" spans="1:56">
      <c r="B115" s="65" t="s">
        <v>97</v>
      </c>
      <c r="C115" s="6" t="s">
        <v>27</v>
      </c>
      <c r="D115" s="46"/>
      <c r="E115" s="46"/>
      <c r="F115" s="46"/>
      <c r="G115" s="46"/>
      <c r="H115" s="46"/>
      <c r="I115" s="46">
        <v>162772</v>
      </c>
      <c r="J115" s="46">
        <v>745131</v>
      </c>
      <c r="K115" s="46">
        <v>876695</v>
      </c>
      <c r="L115" s="46">
        <v>590514</v>
      </c>
      <c r="M115" s="46">
        <v>590514</v>
      </c>
      <c r="N115" s="46">
        <v>618093</v>
      </c>
      <c r="O115" s="46">
        <v>692211</v>
      </c>
      <c r="P115" s="46">
        <v>637828</v>
      </c>
      <c r="Q115" s="46">
        <v>847898</v>
      </c>
      <c r="R115" s="46">
        <v>847898</v>
      </c>
      <c r="S115" s="46">
        <v>948523</v>
      </c>
      <c r="T115" s="46">
        <v>944285</v>
      </c>
      <c r="U115" s="46">
        <v>865853</v>
      </c>
      <c r="V115" s="46">
        <v>883250</v>
      </c>
      <c r="W115" s="46">
        <v>883250</v>
      </c>
      <c r="X115" s="46">
        <v>848156</v>
      </c>
      <c r="Y115" s="46">
        <v>762418</v>
      </c>
      <c r="Z115" s="46">
        <v>677737</v>
      </c>
      <c r="AA115" s="66">
        <v>737860</v>
      </c>
      <c r="AB115" s="66">
        <v>737860</v>
      </c>
      <c r="AC115" s="66">
        <v>816409</v>
      </c>
      <c r="AD115" s="66">
        <v>864588</v>
      </c>
      <c r="AE115" s="66">
        <v>860551</v>
      </c>
      <c r="AF115" s="66">
        <v>752575</v>
      </c>
      <c r="AG115" s="66">
        <f t="shared" si="75"/>
        <v>752575</v>
      </c>
      <c r="AH115" s="66">
        <v>768555</v>
      </c>
      <c r="AI115" s="66">
        <v>708868</v>
      </c>
      <c r="AJ115" s="66">
        <f t="shared" ref="AJ115:AM115" si="80">AJ116-AJ112-AJ113-AJ114</f>
        <v>731601</v>
      </c>
      <c r="AK115" s="66">
        <f t="shared" si="80"/>
        <v>697341</v>
      </c>
      <c r="AL115" s="66">
        <f t="shared" si="76"/>
        <v>697341</v>
      </c>
      <c r="AM115" s="66">
        <f t="shared" si="80"/>
        <v>708069</v>
      </c>
      <c r="AN115" s="66">
        <f t="shared" ref="AN115:AP115" si="81">AN116-AN112-AN113-AN114</f>
        <v>616153</v>
      </c>
      <c r="AO115" s="66">
        <f t="shared" si="81"/>
        <v>623796</v>
      </c>
      <c r="AP115" s="66">
        <f t="shared" si="81"/>
        <v>571906</v>
      </c>
      <c r="AQ115" s="66">
        <f t="shared" si="77"/>
        <v>571906</v>
      </c>
      <c r="AS115" s="66"/>
      <c r="AT115" s="66"/>
      <c r="AU115" s="66"/>
      <c r="AV115" s="66">
        <f t="shared" ref="AV115:BA115" si="82">AV116-AV112-AV113-AV114</f>
        <v>565908</v>
      </c>
      <c r="AW115" s="66">
        <f t="shared" si="78"/>
        <v>565908</v>
      </c>
      <c r="AX115" s="66">
        <f t="shared" si="82"/>
        <v>572999</v>
      </c>
      <c r="AY115" s="66">
        <f t="shared" si="82"/>
        <v>553103</v>
      </c>
      <c r="AZ115" s="66">
        <f t="shared" si="82"/>
        <v>522605</v>
      </c>
      <c r="BA115" s="66">
        <f t="shared" si="82"/>
        <v>492143</v>
      </c>
      <c r="BB115" s="66">
        <f t="shared" si="79"/>
        <v>492143</v>
      </c>
      <c r="BC115" s="66">
        <v>239646</v>
      </c>
      <c r="BD115" s="66">
        <v>355017</v>
      </c>
    </row>
    <row r="116" spans="1:56">
      <c r="B116" s="63" t="s">
        <v>98</v>
      </c>
      <c r="C116" s="6" t="s">
        <v>27</v>
      </c>
      <c r="D116" s="67"/>
      <c r="E116" s="67"/>
      <c r="F116" s="67"/>
      <c r="G116" s="67"/>
      <c r="H116" s="67"/>
      <c r="I116" s="67">
        <v>6495778</v>
      </c>
      <c r="J116" s="67">
        <v>15975699</v>
      </c>
      <c r="K116" s="67">
        <v>16998785</v>
      </c>
      <c r="L116" s="67">
        <v>19002153</v>
      </c>
      <c r="M116" s="67">
        <v>19002153</v>
      </c>
      <c r="N116" s="67">
        <v>17754472</v>
      </c>
      <c r="O116" s="67">
        <v>18004818</v>
      </c>
      <c r="P116" s="67">
        <v>17928421</v>
      </c>
      <c r="Q116" s="67">
        <v>17651597</v>
      </c>
      <c r="R116" s="67">
        <v>17651597</v>
      </c>
      <c r="S116" s="67">
        <v>17479365</v>
      </c>
      <c r="T116" s="67">
        <v>17800096</v>
      </c>
      <c r="U116" s="67">
        <v>17052622</v>
      </c>
      <c r="V116" s="67">
        <v>16849806</v>
      </c>
      <c r="W116" s="67">
        <v>16849806</v>
      </c>
      <c r="X116" s="67">
        <v>15816103</v>
      </c>
      <c r="Y116" s="64">
        <v>15907780</v>
      </c>
      <c r="Z116" s="64">
        <v>14767277</v>
      </c>
      <c r="AA116" s="64">
        <v>15278517</v>
      </c>
      <c r="AB116" s="64">
        <v>15278517</v>
      </c>
      <c r="AC116" s="64">
        <v>15869756</v>
      </c>
      <c r="AD116" s="64">
        <v>16205585</v>
      </c>
      <c r="AE116" s="64">
        <v>16090213</v>
      </c>
      <c r="AF116" s="64">
        <v>15571419</v>
      </c>
      <c r="AG116" s="64">
        <f t="shared" si="75"/>
        <v>15571419</v>
      </c>
      <c r="AH116" s="64">
        <v>15598419</v>
      </c>
      <c r="AI116" s="64">
        <v>15262012</v>
      </c>
      <c r="AJ116" s="64">
        <v>15362697</v>
      </c>
      <c r="AK116" s="64">
        <v>15052473</v>
      </c>
      <c r="AL116" s="64">
        <f>AK116</f>
        <v>15052473</v>
      </c>
      <c r="AM116" s="64">
        <v>15043208</v>
      </c>
      <c r="AN116" s="64">
        <v>14244839</v>
      </c>
      <c r="AO116" s="64">
        <v>14149622</v>
      </c>
      <c r="AP116" s="64">
        <v>14260415</v>
      </c>
      <c r="AQ116" s="64">
        <f>AP116</f>
        <v>14260415</v>
      </c>
      <c r="AS116" s="64"/>
      <c r="AT116" s="64"/>
      <c r="AU116" s="64"/>
      <c r="AV116" s="64">
        <v>16802861</v>
      </c>
      <c r="AW116" s="64">
        <f>AV116</f>
        <v>16802861</v>
      </c>
      <c r="AX116" s="64">
        <v>16856092</v>
      </c>
      <c r="AY116" s="64">
        <v>16908996</v>
      </c>
      <c r="AZ116" s="64">
        <v>16376747</v>
      </c>
      <c r="BA116" s="64">
        <v>17069578</v>
      </c>
      <c r="BB116" s="64">
        <f>BA116</f>
        <v>17069578</v>
      </c>
      <c r="BC116" s="64">
        <v>13973396</v>
      </c>
      <c r="BD116" s="64">
        <v>13189974</v>
      </c>
    </row>
    <row r="117" spans="1:56" ht="7.15" customHeight="1">
      <c r="B117" s="63"/>
      <c r="C117" s="6"/>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6"/>
      <c r="AB117" s="66"/>
      <c r="AC117" s="66"/>
      <c r="AD117" s="66"/>
      <c r="AE117" s="66"/>
      <c r="AF117" s="66"/>
      <c r="AG117" s="66"/>
      <c r="AH117" s="66"/>
      <c r="AI117" s="66"/>
      <c r="AJ117" s="66"/>
      <c r="AK117" s="66"/>
      <c r="AL117" s="66"/>
      <c r="AM117" s="66"/>
      <c r="AN117" s="66"/>
      <c r="AO117" s="66"/>
      <c r="AP117" s="66"/>
      <c r="AQ117" s="66"/>
      <c r="AS117" s="66"/>
      <c r="AT117" s="66"/>
      <c r="AU117" s="66"/>
      <c r="AV117" s="66"/>
      <c r="AW117" s="66"/>
      <c r="AX117" s="66"/>
      <c r="AY117" s="66"/>
      <c r="AZ117" s="66"/>
      <c r="BA117" s="66"/>
      <c r="BB117" s="66"/>
      <c r="BC117" s="64"/>
      <c r="BD117" s="64"/>
    </row>
    <row r="118" spans="1:56">
      <c r="A118" s="63" t="s">
        <v>99</v>
      </c>
      <c r="C118" s="6" t="s">
        <v>27</v>
      </c>
      <c r="D118" s="64"/>
      <c r="E118" s="64"/>
      <c r="F118" s="64"/>
      <c r="G118" s="64"/>
      <c r="H118" s="64"/>
      <c r="I118" s="64">
        <v>7688022</v>
      </c>
      <c r="J118" s="64">
        <v>19642024</v>
      </c>
      <c r="K118" s="64">
        <v>20465303</v>
      </c>
      <c r="L118" s="64">
        <v>22326339</v>
      </c>
      <c r="M118" s="64">
        <v>22326339</v>
      </c>
      <c r="N118" s="64">
        <v>20861376</v>
      </c>
      <c r="O118" s="64">
        <v>21726902</v>
      </c>
      <c r="P118" s="64">
        <v>22220335</v>
      </c>
      <c r="Q118" s="64">
        <v>22631146</v>
      </c>
      <c r="R118" s="64">
        <v>22631146</v>
      </c>
      <c r="S118" s="64">
        <v>21678858</v>
      </c>
      <c r="T118" s="64">
        <v>21687203</v>
      </c>
      <c r="U118" s="64">
        <v>20647199</v>
      </c>
      <c r="V118" s="64">
        <v>20484430</v>
      </c>
      <c r="W118" s="64">
        <v>20484430</v>
      </c>
      <c r="X118" s="64">
        <v>18889680</v>
      </c>
      <c r="Y118" s="64">
        <v>19362449</v>
      </c>
      <c r="Z118" s="64">
        <v>17975027</v>
      </c>
      <c r="AA118" s="64">
        <v>18101418</v>
      </c>
      <c r="AB118" s="64">
        <v>18101418</v>
      </c>
      <c r="AC118" s="64">
        <v>18631847</v>
      </c>
      <c r="AD118" s="64">
        <v>19046697</v>
      </c>
      <c r="AE118" s="64">
        <v>19040158</v>
      </c>
      <c r="AF118" s="64">
        <v>19198194</v>
      </c>
      <c r="AG118" s="64">
        <v>19198194</v>
      </c>
      <c r="AH118" s="64">
        <v>19105401</v>
      </c>
      <c r="AI118" s="64">
        <v>19167187</v>
      </c>
      <c r="AJ118" s="64">
        <v>19126054</v>
      </c>
      <c r="AK118" s="64">
        <f>AK102</f>
        <v>18797972</v>
      </c>
      <c r="AL118" s="64">
        <f t="shared" ref="AL118:AL138" si="83">AK118</f>
        <v>18797972</v>
      </c>
      <c r="AM118" s="64">
        <f>AM102</f>
        <v>18688105</v>
      </c>
      <c r="AN118" s="64">
        <f>AN102</f>
        <v>17392130</v>
      </c>
      <c r="AO118" s="64">
        <f>AO102</f>
        <v>17200917</v>
      </c>
      <c r="AP118" s="64">
        <f>AP102</f>
        <v>17566777</v>
      </c>
      <c r="AQ118" s="64">
        <f t="shared" ref="AQ118:AQ138" si="84">AP118</f>
        <v>17566777</v>
      </c>
      <c r="AS118" s="64"/>
      <c r="AT118" s="64"/>
      <c r="AU118" s="64"/>
      <c r="AV118" s="64">
        <v>20078722</v>
      </c>
      <c r="AW118" s="64">
        <f t="shared" ref="AW118:AW138" si="85">AV118</f>
        <v>20078722</v>
      </c>
      <c r="AX118" s="64">
        <f>AX102</f>
        <v>20225507</v>
      </c>
      <c r="AY118" s="64">
        <f>AY102</f>
        <v>20329044</v>
      </c>
      <c r="AZ118" s="64">
        <f>AZ102</f>
        <v>20294830</v>
      </c>
      <c r="BA118" s="64">
        <f>BA102</f>
        <v>21087806</v>
      </c>
      <c r="BB118" s="64">
        <f t="shared" ref="BB118:BB138" si="86">BA118</f>
        <v>21087806</v>
      </c>
      <c r="BC118" s="64">
        <v>17480497</v>
      </c>
      <c r="BD118" s="64">
        <f>+BD102</f>
        <v>15761732</v>
      </c>
    </row>
    <row r="119" spans="1:56">
      <c r="B119" s="65" t="s">
        <v>100</v>
      </c>
      <c r="C119" s="6" t="s">
        <v>27</v>
      </c>
      <c r="D119" s="46"/>
      <c r="E119" s="46"/>
      <c r="F119" s="46"/>
      <c r="G119" s="46"/>
      <c r="H119" s="46"/>
      <c r="I119" s="46">
        <v>606814</v>
      </c>
      <c r="J119" s="46">
        <v>1758071</v>
      </c>
      <c r="K119" s="46">
        <v>1828292</v>
      </c>
      <c r="L119" s="46">
        <v>2047330</v>
      </c>
      <c r="M119" s="46">
        <v>2047330</v>
      </c>
      <c r="N119" s="46">
        <v>1856828</v>
      </c>
      <c r="O119" s="46">
        <v>2288537</v>
      </c>
      <c r="P119" s="46">
        <v>2750837</v>
      </c>
      <c r="Q119" s="46">
        <v>2039787</v>
      </c>
      <c r="R119" s="46">
        <v>2039787</v>
      </c>
      <c r="S119" s="46">
        <v>1520960</v>
      </c>
      <c r="T119" s="46">
        <v>1522347</v>
      </c>
      <c r="U119" s="46">
        <v>1562138</v>
      </c>
      <c r="V119" s="46">
        <v>1624615</v>
      </c>
      <c r="W119" s="46">
        <v>1624615</v>
      </c>
      <c r="X119" s="46">
        <v>1582113</v>
      </c>
      <c r="Y119" s="46">
        <v>1541608</v>
      </c>
      <c r="Z119" s="46">
        <v>1629078</v>
      </c>
      <c r="AA119" s="66">
        <v>1644235</v>
      </c>
      <c r="AB119" s="66">
        <v>1644235</v>
      </c>
      <c r="AC119" s="66">
        <v>1641563</v>
      </c>
      <c r="AD119" s="66">
        <v>1883447</v>
      </c>
      <c r="AE119" s="66">
        <v>1877987</v>
      </c>
      <c r="AF119" s="66">
        <v>1839528</v>
      </c>
      <c r="AG119" s="66">
        <f t="shared" ref="AG119:AG131" si="87">AF119</f>
        <v>1839528</v>
      </c>
      <c r="AH119" s="66">
        <v>1823888</v>
      </c>
      <c r="AI119" s="66">
        <v>1475538</v>
      </c>
      <c r="AJ119" s="66">
        <v>1366619</v>
      </c>
      <c r="AK119" s="66">
        <v>1300949</v>
      </c>
      <c r="AL119" s="66">
        <f t="shared" si="83"/>
        <v>1300949</v>
      </c>
      <c r="AM119" s="66">
        <v>1299350</v>
      </c>
      <c r="AN119" s="66">
        <v>1390660</v>
      </c>
      <c r="AO119" s="66">
        <v>1481167</v>
      </c>
      <c r="AP119" s="66">
        <v>1430789</v>
      </c>
      <c r="AQ119" s="66">
        <f t="shared" si="84"/>
        <v>1430789</v>
      </c>
      <c r="AS119" s="66"/>
      <c r="AT119" s="66"/>
      <c r="AU119" s="66"/>
      <c r="AV119" s="66">
        <v>1794286</v>
      </c>
      <c r="AW119" s="66">
        <f t="shared" si="85"/>
        <v>1794286</v>
      </c>
      <c r="AX119" s="66">
        <v>1790900</v>
      </c>
      <c r="AY119" s="66">
        <v>2314264</v>
      </c>
      <c r="AZ119" s="66">
        <v>2125965</v>
      </c>
      <c r="BA119" s="66">
        <v>1885660</v>
      </c>
      <c r="BB119" s="66">
        <f t="shared" si="86"/>
        <v>1885660</v>
      </c>
      <c r="BC119" s="66">
        <v>2116549</v>
      </c>
      <c r="BD119" s="66">
        <v>2321770</v>
      </c>
    </row>
    <row r="120" spans="1:56">
      <c r="B120" s="65" t="s">
        <v>101</v>
      </c>
      <c r="C120" s="6" t="s">
        <v>27</v>
      </c>
      <c r="D120" s="46"/>
      <c r="E120" s="46"/>
      <c r="F120" s="46"/>
      <c r="G120" s="46"/>
      <c r="H120" s="46"/>
      <c r="I120" s="46">
        <v>648137</v>
      </c>
      <c r="J120" s="46">
        <v>1401946</v>
      </c>
      <c r="K120" s="46">
        <v>1567512</v>
      </c>
      <c r="L120" s="46">
        <v>1689990</v>
      </c>
      <c r="M120" s="46">
        <v>1689990</v>
      </c>
      <c r="N120" s="46">
        <v>1608712</v>
      </c>
      <c r="O120" s="46">
        <v>1579466</v>
      </c>
      <c r="P120" s="46">
        <v>1568090</v>
      </c>
      <c r="Q120" s="46">
        <v>1557736</v>
      </c>
      <c r="R120" s="46">
        <v>1557736</v>
      </c>
      <c r="S120" s="46">
        <v>1535315</v>
      </c>
      <c r="T120" s="46">
        <v>1609260</v>
      </c>
      <c r="U120" s="46">
        <v>1632289</v>
      </c>
      <c r="V120" s="46">
        <v>1489396</v>
      </c>
      <c r="W120" s="46">
        <v>1489396</v>
      </c>
      <c r="X120" s="46">
        <v>1360225</v>
      </c>
      <c r="Y120" s="46">
        <v>1504935</v>
      </c>
      <c r="Z120" s="46">
        <v>1390531</v>
      </c>
      <c r="AA120" s="66">
        <v>1483957</v>
      </c>
      <c r="AB120" s="66">
        <v>1483957</v>
      </c>
      <c r="AC120" s="66">
        <v>1452837</v>
      </c>
      <c r="AD120" s="66">
        <v>1550070</v>
      </c>
      <c r="AE120" s="66">
        <v>1539219</v>
      </c>
      <c r="AF120" s="66">
        <v>1593068</v>
      </c>
      <c r="AG120" s="66">
        <f t="shared" si="87"/>
        <v>1593068</v>
      </c>
      <c r="AH120" s="66">
        <v>1512804</v>
      </c>
      <c r="AI120" s="66">
        <v>1475362</v>
      </c>
      <c r="AJ120" s="66">
        <v>1623541</v>
      </c>
      <c r="AK120" s="66">
        <v>1695202</v>
      </c>
      <c r="AL120" s="66">
        <f t="shared" si="83"/>
        <v>1695202</v>
      </c>
      <c r="AM120" s="66">
        <v>1673944</v>
      </c>
      <c r="AN120" s="66">
        <v>1534476</v>
      </c>
      <c r="AO120" s="66">
        <v>1652473</v>
      </c>
      <c r="AP120" s="66">
        <v>1674303</v>
      </c>
      <c r="AQ120" s="66">
        <f t="shared" si="84"/>
        <v>1674303</v>
      </c>
      <c r="AS120" s="66"/>
      <c r="AT120" s="66"/>
      <c r="AU120" s="66"/>
      <c r="AV120" s="66">
        <v>1674303</v>
      </c>
      <c r="AW120" s="66">
        <f t="shared" si="85"/>
        <v>1674303</v>
      </c>
      <c r="AX120" s="66">
        <v>1704729</v>
      </c>
      <c r="AY120" s="66">
        <v>1687751</v>
      </c>
      <c r="AZ120" s="66">
        <v>1872513</v>
      </c>
      <c r="BA120" s="66">
        <v>2222874</v>
      </c>
      <c r="BB120" s="66">
        <f t="shared" si="86"/>
        <v>2222874</v>
      </c>
      <c r="BC120" s="66">
        <v>1980570</v>
      </c>
      <c r="BD120" s="66">
        <v>2286185</v>
      </c>
    </row>
    <row r="121" spans="1:56">
      <c r="B121" s="65" t="s">
        <v>102</v>
      </c>
      <c r="C121" s="6" t="s">
        <v>27</v>
      </c>
      <c r="D121" s="46"/>
      <c r="E121" s="46"/>
      <c r="F121" s="46"/>
      <c r="G121" s="46"/>
      <c r="H121" s="46"/>
      <c r="I121" s="46">
        <v>40774</v>
      </c>
      <c r="J121" s="46">
        <v>92617</v>
      </c>
      <c r="K121" s="46">
        <v>102484</v>
      </c>
      <c r="L121" s="46">
        <v>14512</v>
      </c>
      <c r="M121" s="46">
        <v>14512</v>
      </c>
      <c r="N121" s="46">
        <v>115944</v>
      </c>
      <c r="O121" s="46">
        <v>107284</v>
      </c>
      <c r="P121" s="46">
        <v>109418</v>
      </c>
      <c r="Q121" s="46">
        <v>505</v>
      </c>
      <c r="R121" s="46">
        <v>505</v>
      </c>
      <c r="S121" s="46">
        <v>595</v>
      </c>
      <c r="T121" s="46">
        <v>415</v>
      </c>
      <c r="U121" s="46">
        <v>346</v>
      </c>
      <c r="V121" s="46">
        <v>35</v>
      </c>
      <c r="W121" s="46">
        <v>35</v>
      </c>
      <c r="X121" s="46">
        <v>57</v>
      </c>
      <c r="Y121" s="46">
        <v>59</v>
      </c>
      <c r="Z121" s="46">
        <v>19444</v>
      </c>
      <c r="AA121" s="66">
        <v>19378</v>
      </c>
      <c r="AB121" s="66">
        <v>19378</v>
      </c>
      <c r="AC121" s="66">
        <v>25799</v>
      </c>
      <c r="AD121" s="66">
        <v>24906</v>
      </c>
      <c r="AE121" s="66">
        <v>31735</v>
      </c>
      <c r="AF121" s="66">
        <v>14286</v>
      </c>
      <c r="AG121" s="66">
        <f t="shared" si="87"/>
        <v>14286</v>
      </c>
      <c r="AH121" s="66">
        <v>18440</v>
      </c>
      <c r="AI121" s="66">
        <v>14146</v>
      </c>
      <c r="AJ121" s="66">
        <v>2939</v>
      </c>
      <c r="AK121" s="66">
        <v>3511</v>
      </c>
      <c r="AL121" s="66">
        <f t="shared" si="83"/>
        <v>3511</v>
      </c>
      <c r="AM121" s="66">
        <v>2922</v>
      </c>
      <c r="AN121" s="66">
        <v>5245</v>
      </c>
      <c r="AO121" s="66">
        <v>8218</v>
      </c>
      <c r="AP121" s="66">
        <v>3738</v>
      </c>
      <c r="AQ121" s="66">
        <f t="shared" si="84"/>
        <v>3738</v>
      </c>
      <c r="AS121" s="66"/>
      <c r="AT121" s="66"/>
      <c r="AU121" s="66"/>
      <c r="AV121" s="66">
        <v>3738</v>
      </c>
      <c r="AW121" s="66">
        <f t="shared" si="85"/>
        <v>3738</v>
      </c>
      <c r="AX121" s="66">
        <v>3699</v>
      </c>
      <c r="AY121" s="66">
        <v>2199</v>
      </c>
      <c r="AZ121" s="66">
        <v>6027</v>
      </c>
      <c r="BA121" s="66">
        <v>11925</v>
      </c>
      <c r="BB121" s="66">
        <f t="shared" si="86"/>
        <v>11925</v>
      </c>
      <c r="BC121" s="66">
        <v>2930</v>
      </c>
      <c r="BD121" s="66">
        <v>2376</v>
      </c>
    </row>
    <row r="122" spans="1:56">
      <c r="B122" s="65" t="s">
        <v>103</v>
      </c>
      <c r="C122" s="6" t="s">
        <v>27</v>
      </c>
      <c r="D122" s="46"/>
      <c r="E122" s="46"/>
      <c r="F122" s="46"/>
      <c r="G122" s="46"/>
      <c r="H122" s="46"/>
      <c r="I122" s="46">
        <v>939848</v>
      </c>
      <c r="J122" s="46">
        <v>2055140</v>
      </c>
      <c r="K122" s="46">
        <v>2083343</v>
      </c>
      <c r="L122" s="46">
        <v>2545735</v>
      </c>
      <c r="M122" s="46">
        <v>2545735</v>
      </c>
      <c r="N122" s="46">
        <v>1824015</v>
      </c>
      <c r="O122" s="46">
        <v>2508076</v>
      </c>
      <c r="P122" s="46">
        <v>2614537</v>
      </c>
      <c r="Q122" s="46">
        <v>2911079</v>
      </c>
      <c r="R122" s="46">
        <v>2911079</v>
      </c>
      <c r="S122" s="46">
        <v>2821743</v>
      </c>
      <c r="T122" s="46">
        <v>2814076</v>
      </c>
      <c r="U122" s="46">
        <v>2765753</v>
      </c>
      <c r="V122" s="46">
        <v>2715686</v>
      </c>
      <c r="W122" s="46">
        <v>2715686</v>
      </c>
      <c r="X122" s="46">
        <v>2333089</v>
      </c>
      <c r="Y122" s="46">
        <v>2645526</v>
      </c>
      <c r="Z122" s="46">
        <v>2392528</v>
      </c>
      <c r="AA122" s="66">
        <v>2493402</v>
      </c>
      <c r="AB122" s="66">
        <v>2493402</v>
      </c>
      <c r="AC122" s="66">
        <v>2471361</v>
      </c>
      <c r="AD122" s="66">
        <v>2761558</v>
      </c>
      <c r="AE122" s="66">
        <v>2604903</v>
      </c>
      <c r="AF122" s="66">
        <v>2775309</v>
      </c>
      <c r="AG122" s="66">
        <f t="shared" si="87"/>
        <v>2775309</v>
      </c>
      <c r="AH122" s="66">
        <v>2710423</v>
      </c>
      <c r="AI122" s="66">
        <v>2808683</v>
      </c>
      <c r="AJ122" s="66">
        <f t="shared" ref="AJ122:AM122" si="88">AJ123-AJ119-AJ120-AJ121</f>
        <v>2808635</v>
      </c>
      <c r="AK122" s="66">
        <f t="shared" si="88"/>
        <v>2843052</v>
      </c>
      <c r="AL122" s="66">
        <f t="shared" si="83"/>
        <v>2843052</v>
      </c>
      <c r="AM122" s="66">
        <f t="shared" si="88"/>
        <v>2962388</v>
      </c>
      <c r="AN122" s="66">
        <f t="shared" ref="AN122:AP122" si="89">AN123-AN119-AN120-AN121</f>
        <v>2702087</v>
      </c>
      <c r="AO122" s="66">
        <f t="shared" si="89"/>
        <v>2512410</v>
      </c>
      <c r="AP122" s="66">
        <f t="shared" si="89"/>
        <v>2459922</v>
      </c>
      <c r="AQ122" s="66">
        <f t="shared" si="84"/>
        <v>2459922</v>
      </c>
      <c r="AS122" s="66"/>
      <c r="AT122" s="66"/>
      <c r="AU122" s="66"/>
      <c r="AV122" s="66">
        <f t="shared" ref="AV122:BA122" si="90">AV123-AV119-AV120-AV121</f>
        <v>2459922</v>
      </c>
      <c r="AW122" s="66">
        <f t="shared" si="85"/>
        <v>2459922</v>
      </c>
      <c r="AX122" s="66">
        <f t="shared" si="90"/>
        <v>2301413</v>
      </c>
      <c r="AY122" s="66">
        <f t="shared" si="90"/>
        <v>2442420</v>
      </c>
      <c r="AZ122" s="66">
        <f t="shared" si="90"/>
        <v>2588873</v>
      </c>
      <c r="BA122" s="66">
        <f t="shared" si="90"/>
        <v>2840483</v>
      </c>
      <c r="BB122" s="66">
        <f t="shared" si="86"/>
        <v>2840483</v>
      </c>
      <c r="BC122" s="66">
        <v>2201185</v>
      </c>
      <c r="BD122" s="66">
        <v>2030135</v>
      </c>
    </row>
    <row r="123" spans="1:56">
      <c r="B123" s="63" t="s">
        <v>104</v>
      </c>
      <c r="C123" s="6" t="s">
        <v>27</v>
      </c>
      <c r="D123" s="67"/>
      <c r="E123" s="67"/>
      <c r="F123" s="67"/>
      <c r="G123" s="67"/>
      <c r="H123" s="67"/>
      <c r="I123" s="67">
        <v>2235573</v>
      </c>
      <c r="J123" s="67">
        <v>5307774</v>
      </c>
      <c r="K123" s="67">
        <v>5581631</v>
      </c>
      <c r="L123" s="67">
        <v>6297567</v>
      </c>
      <c r="M123" s="67">
        <v>6297567</v>
      </c>
      <c r="N123" s="67">
        <v>5405499</v>
      </c>
      <c r="O123" s="67">
        <v>6483363</v>
      </c>
      <c r="P123" s="67">
        <v>7042882</v>
      </c>
      <c r="Q123" s="67">
        <v>6509107</v>
      </c>
      <c r="R123" s="67">
        <v>6509107</v>
      </c>
      <c r="S123" s="67">
        <v>5878613</v>
      </c>
      <c r="T123" s="67">
        <v>5946098</v>
      </c>
      <c r="U123" s="67">
        <v>5960526</v>
      </c>
      <c r="V123" s="67">
        <v>5829732</v>
      </c>
      <c r="W123" s="67">
        <v>5829732</v>
      </c>
      <c r="X123" s="67">
        <v>5275484</v>
      </c>
      <c r="Y123" s="67">
        <v>5692128</v>
      </c>
      <c r="Z123" s="67">
        <v>5431581</v>
      </c>
      <c r="AA123" s="67">
        <v>5640972</v>
      </c>
      <c r="AB123" s="67">
        <v>5640972</v>
      </c>
      <c r="AC123" s="67">
        <v>5591560</v>
      </c>
      <c r="AD123" s="67">
        <v>6219981</v>
      </c>
      <c r="AE123" s="67">
        <v>6053844</v>
      </c>
      <c r="AF123" s="67">
        <v>6222191</v>
      </c>
      <c r="AG123" s="67">
        <f t="shared" si="87"/>
        <v>6222191</v>
      </c>
      <c r="AH123" s="67">
        <v>6065555</v>
      </c>
      <c r="AI123" s="67">
        <v>5773729</v>
      </c>
      <c r="AJ123" s="67">
        <v>5801734</v>
      </c>
      <c r="AK123" s="67">
        <v>5842714</v>
      </c>
      <c r="AL123" s="67">
        <f t="shared" si="83"/>
        <v>5842714</v>
      </c>
      <c r="AM123" s="67">
        <v>5938604</v>
      </c>
      <c r="AN123" s="67">
        <v>5632468</v>
      </c>
      <c r="AO123" s="67">
        <v>5654268</v>
      </c>
      <c r="AP123" s="67">
        <v>5568752</v>
      </c>
      <c r="AQ123" s="67">
        <f t="shared" si="84"/>
        <v>5568752</v>
      </c>
      <c r="AS123" s="67"/>
      <c r="AT123" s="67"/>
      <c r="AU123" s="67"/>
      <c r="AV123" s="67">
        <v>5932249</v>
      </c>
      <c r="AW123" s="67">
        <f t="shared" si="85"/>
        <v>5932249</v>
      </c>
      <c r="AX123" s="67">
        <v>5800741</v>
      </c>
      <c r="AY123" s="67">
        <v>6446634</v>
      </c>
      <c r="AZ123" s="67">
        <v>6593378</v>
      </c>
      <c r="BA123" s="67">
        <v>6960942</v>
      </c>
      <c r="BB123" s="67">
        <f t="shared" si="86"/>
        <v>6960942</v>
      </c>
      <c r="BC123" s="67">
        <v>6301234</v>
      </c>
      <c r="BD123" s="67">
        <v>6640466</v>
      </c>
    </row>
    <row r="124" spans="1:56">
      <c r="B124" s="65" t="s">
        <v>100</v>
      </c>
      <c r="C124" s="6" t="s">
        <v>27</v>
      </c>
      <c r="D124" s="46"/>
      <c r="E124" s="46"/>
      <c r="F124" s="46"/>
      <c r="G124" s="46"/>
      <c r="H124" s="46"/>
      <c r="I124" s="46">
        <v>3150376</v>
      </c>
      <c r="J124" s="46">
        <v>6905351</v>
      </c>
      <c r="K124" s="46">
        <v>7456451</v>
      </c>
      <c r="L124" s="46">
        <v>7698857</v>
      </c>
      <c r="M124" s="46">
        <v>7698857</v>
      </c>
      <c r="N124" s="46">
        <v>7948954</v>
      </c>
      <c r="O124" s="46">
        <v>7662477</v>
      </c>
      <c r="P124" s="46">
        <v>7504633</v>
      </c>
      <c r="Q124" s="46">
        <v>7859985</v>
      </c>
      <c r="R124" s="46">
        <v>7859985</v>
      </c>
      <c r="S124" s="46">
        <v>7287079</v>
      </c>
      <c r="T124" s="46">
        <v>7193924</v>
      </c>
      <c r="U124" s="46">
        <v>7039081</v>
      </c>
      <c r="V124" s="46">
        <v>7389012</v>
      </c>
      <c r="W124" s="46">
        <v>7389012</v>
      </c>
      <c r="X124" s="46">
        <v>7301440</v>
      </c>
      <c r="Y124" s="46">
        <v>7291899</v>
      </c>
      <c r="Z124" s="46">
        <v>7338891</v>
      </c>
      <c r="AA124" s="66">
        <v>7532385</v>
      </c>
      <c r="AB124" s="66">
        <v>7532385</v>
      </c>
      <c r="AC124" s="66">
        <v>7687404</v>
      </c>
      <c r="AD124" s="66">
        <v>7118950</v>
      </c>
      <c r="AE124" s="66">
        <v>7234727</v>
      </c>
      <c r="AF124" s="66">
        <v>6796952</v>
      </c>
      <c r="AG124" s="66">
        <f t="shared" si="87"/>
        <v>6796952</v>
      </c>
      <c r="AH124" s="66">
        <v>6628478</v>
      </c>
      <c r="AI124" s="66">
        <v>7244858</v>
      </c>
      <c r="AJ124" s="66">
        <v>6824242</v>
      </c>
      <c r="AK124" s="66">
        <v>6605508</v>
      </c>
      <c r="AL124" s="66">
        <f t="shared" si="83"/>
        <v>6605508</v>
      </c>
      <c r="AM124" s="66">
        <v>6348814</v>
      </c>
      <c r="AN124" s="66">
        <v>6116921</v>
      </c>
      <c r="AO124" s="66">
        <v>6122463</v>
      </c>
      <c r="AP124" s="66">
        <v>5864910</v>
      </c>
      <c r="AQ124" s="66">
        <f t="shared" si="84"/>
        <v>5864910</v>
      </c>
      <c r="AS124" s="66"/>
      <c r="AT124" s="66"/>
      <c r="AU124" s="66"/>
      <c r="AV124" s="66">
        <v>8359462</v>
      </c>
      <c r="AW124" s="66">
        <f t="shared" si="85"/>
        <v>8359462</v>
      </c>
      <c r="AX124" s="66">
        <v>8790470</v>
      </c>
      <c r="AY124" s="66">
        <v>8341443</v>
      </c>
      <c r="AZ124" s="66">
        <v>8432493</v>
      </c>
      <c r="BA124" s="66">
        <v>8530418</v>
      </c>
      <c r="BB124" s="66">
        <f t="shared" si="86"/>
        <v>8530418</v>
      </c>
      <c r="BC124" s="66">
        <v>8712172</v>
      </c>
      <c r="BD124" s="66">
        <v>7610059</v>
      </c>
    </row>
    <row r="125" spans="1:56">
      <c r="B125" s="65" t="s">
        <v>105</v>
      </c>
      <c r="C125" s="6" t="s">
        <v>27</v>
      </c>
      <c r="D125" s="46"/>
      <c r="E125" s="46"/>
      <c r="F125" s="46"/>
      <c r="G125" s="46"/>
      <c r="H125" s="46"/>
      <c r="I125" s="46">
        <v>338339</v>
      </c>
      <c r="J125" s="46">
        <v>763047</v>
      </c>
      <c r="K125" s="46">
        <v>770324</v>
      </c>
      <c r="L125" s="46">
        <v>1085601</v>
      </c>
      <c r="M125" s="46">
        <v>1085601</v>
      </c>
      <c r="N125" s="46">
        <v>731041</v>
      </c>
      <c r="O125" s="46">
        <v>1012618</v>
      </c>
      <c r="P125" s="46">
        <v>1010233</v>
      </c>
      <c r="Q125" s="46">
        <v>922887</v>
      </c>
      <c r="R125" s="46">
        <v>922887</v>
      </c>
      <c r="S125" s="46">
        <v>941648</v>
      </c>
      <c r="T125" s="46">
        <v>814655</v>
      </c>
      <c r="U125" s="46">
        <v>781415</v>
      </c>
      <c r="V125" s="46">
        <v>577454</v>
      </c>
      <c r="W125" s="46">
        <v>577454</v>
      </c>
      <c r="X125" s="46">
        <v>543077</v>
      </c>
      <c r="Y125" s="46">
        <v>586508</v>
      </c>
      <c r="Z125" s="46">
        <v>566675</v>
      </c>
      <c r="AA125" s="66">
        <v>417050</v>
      </c>
      <c r="AB125" s="66">
        <v>417050</v>
      </c>
      <c r="AC125" s="66">
        <v>410418</v>
      </c>
      <c r="AD125" s="66">
        <v>371104</v>
      </c>
      <c r="AE125" s="66">
        <v>387208</v>
      </c>
      <c r="AF125" s="66">
        <v>359391</v>
      </c>
      <c r="AG125" s="66">
        <f t="shared" si="87"/>
        <v>359391</v>
      </c>
      <c r="AH125" s="66">
        <v>403768</v>
      </c>
      <c r="AI125" s="66">
        <v>450585</v>
      </c>
      <c r="AJ125" s="66">
        <v>455339</v>
      </c>
      <c r="AK125" s="66">
        <v>498832</v>
      </c>
      <c r="AL125" s="66">
        <f t="shared" si="83"/>
        <v>498832</v>
      </c>
      <c r="AM125" s="66">
        <v>481586</v>
      </c>
      <c r="AN125" s="66">
        <v>535383</v>
      </c>
      <c r="AO125" s="66">
        <v>497485</v>
      </c>
      <c r="AP125" s="66">
        <v>483656</v>
      </c>
      <c r="AQ125" s="66">
        <f t="shared" si="84"/>
        <v>483656</v>
      </c>
      <c r="AS125" s="66"/>
      <c r="AT125" s="66"/>
      <c r="AU125" s="66"/>
      <c r="AV125" s="66">
        <v>529277</v>
      </c>
      <c r="AW125" s="66">
        <f t="shared" si="85"/>
        <v>529277</v>
      </c>
      <c r="AX125" s="66">
        <v>462785</v>
      </c>
      <c r="AY125" s="66">
        <v>526634</v>
      </c>
      <c r="AZ125" s="66">
        <v>600569</v>
      </c>
      <c r="BA125" s="66">
        <v>619110</v>
      </c>
      <c r="BB125" s="66">
        <f t="shared" si="86"/>
        <v>619110</v>
      </c>
      <c r="BC125" s="66">
        <v>639223</v>
      </c>
      <c r="BD125" s="66">
        <v>619030</v>
      </c>
    </row>
    <row r="126" spans="1:56">
      <c r="B126" s="65" t="s">
        <v>106</v>
      </c>
      <c r="C126" s="6" t="s">
        <v>27</v>
      </c>
      <c r="D126" s="46"/>
      <c r="E126" s="46"/>
      <c r="F126" s="46"/>
      <c r="G126" s="46"/>
      <c r="H126" s="46"/>
      <c r="I126" s="46">
        <v>22891</v>
      </c>
      <c r="J126" s="46">
        <v>290271</v>
      </c>
      <c r="K126" s="46">
        <v>288184</v>
      </c>
      <c r="L126" s="46">
        <v>1306872</v>
      </c>
      <c r="M126" s="46">
        <v>1306872</v>
      </c>
      <c r="N126" s="46">
        <v>677982</v>
      </c>
      <c r="O126" s="46">
        <v>1176931</v>
      </c>
      <c r="P126" s="46">
        <v>1206939</v>
      </c>
      <c r="Q126" s="46">
        <v>1122247</v>
      </c>
      <c r="R126" s="46">
        <v>1122247</v>
      </c>
      <c r="S126" s="46">
        <v>1122149</v>
      </c>
      <c r="T126" s="46">
        <v>1160027</v>
      </c>
      <c r="U126" s="46">
        <v>1020795</v>
      </c>
      <c r="V126" s="46">
        <v>703140</v>
      </c>
      <c r="W126" s="46">
        <v>703140</v>
      </c>
      <c r="X126" s="46">
        <v>583064</v>
      </c>
      <c r="Y126" s="46">
        <v>611939</v>
      </c>
      <c r="Z126" s="46">
        <v>476466</v>
      </c>
      <c r="AA126" s="66">
        <v>424497</v>
      </c>
      <c r="AB126" s="66">
        <v>424497</v>
      </c>
      <c r="AC126" s="66">
        <v>464114</v>
      </c>
      <c r="AD126" s="66">
        <v>520742</v>
      </c>
      <c r="AE126" s="66">
        <v>515747</v>
      </c>
      <c r="AF126" s="66">
        <v>422494</v>
      </c>
      <c r="AG126" s="66">
        <f t="shared" si="87"/>
        <v>422494</v>
      </c>
      <c r="AH126" s="66">
        <v>431213</v>
      </c>
      <c r="AI126" s="66">
        <v>429877</v>
      </c>
      <c r="AJ126" s="66">
        <v>450041</v>
      </c>
      <c r="AK126" s="66">
        <v>374593</v>
      </c>
      <c r="AL126" s="66">
        <f t="shared" si="83"/>
        <v>374593</v>
      </c>
      <c r="AM126" s="66">
        <v>385279</v>
      </c>
      <c r="AN126" s="66">
        <v>330110</v>
      </c>
      <c r="AO126" s="66">
        <v>324165</v>
      </c>
      <c r="AP126" s="66">
        <v>303495</v>
      </c>
      <c r="AQ126" s="66">
        <f t="shared" si="84"/>
        <v>303495</v>
      </c>
      <c r="AS126" s="66"/>
      <c r="AT126" s="66"/>
      <c r="AU126" s="66"/>
      <c r="AV126" s="66">
        <v>303495</v>
      </c>
      <c r="AW126" s="66">
        <f t="shared" si="85"/>
        <v>303495</v>
      </c>
      <c r="AX126" s="66">
        <v>312641</v>
      </c>
      <c r="AY126" s="66">
        <v>307386</v>
      </c>
      <c r="AZ126" s="66">
        <v>288370</v>
      </c>
      <c r="BA126" s="66">
        <v>286403</v>
      </c>
      <c r="BB126" s="66">
        <f t="shared" si="86"/>
        <v>286403</v>
      </c>
      <c r="BC126" s="66">
        <v>289474</v>
      </c>
      <c r="BD126" s="66">
        <v>460091</v>
      </c>
    </row>
    <row r="127" spans="1:56">
      <c r="B127" s="65" t="s">
        <v>107</v>
      </c>
      <c r="C127" s="6" t="s">
        <v>27</v>
      </c>
      <c r="D127" s="46"/>
      <c r="E127" s="46"/>
      <c r="F127" s="46"/>
      <c r="G127" s="46"/>
      <c r="H127" s="46"/>
      <c r="I127" s="46">
        <v>396401</v>
      </c>
      <c r="J127" s="46">
        <v>999711</v>
      </c>
      <c r="K127" s="46">
        <v>1090863</v>
      </c>
      <c r="L127" s="46">
        <v>579339</v>
      </c>
      <c r="M127" s="46">
        <v>579339</v>
      </c>
      <c r="N127" s="46">
        <v>621646</v>
      </c>
      <c r="O127" s="46">
        <v>541165</v>
      </c>
      <c r="P127" s="46">
        <v>560203</v>
      </c>
      <c r="Q127" s="46">
        <v>767228</v>
      </c>
      <c r="R127" s="46">
        <v>767228</v>
      </c>
      <c r="S127" s="46">
        <v>760183</v>
      </c>
      <c r="T127" s="46">
        <v>798487</v>
      </c>
      <c r="U127" s="46">
        <v>867193</v>
      </c>
      <c r="V127" s="46">
        <v>1051894</v>
      </c>
      <c r="W127" s="46">
        <v>1051894</v>
      </c>
      <c r="X127" s="46">
        <v>952555</v>
      </c>
      <c r="Y127" s="46">
        <v>895238</v>
      </c>
      <c r="Z127" s="46">
        <v>799761</v>
      </c>
      <c r="AA127" s="66">
        <v>811565</v>
      </c>
      <c r="AB127" s="66">
        <v>811565</v>
      </c>
      <c r="AC127" s="66">
        <v>857139</v>
      </c>
      <c r="AD127" s="66">
        <v>925963</v>
      </c>
      <c r="AE127" s="66">
        <v>958744</v>
      </c>
      <c r="AF127" s="66">
        <v>915759</v>
      </c>
      <c r="AG127" s="66">
        <f t="shared" si="87"/>
        <v>915759</v>
      </c>
      <c r="AH127" s="66">
        <v>962141</v>
      </c>
      <c r="AI127" s="66">
        <v>925364</v>
      </c>
      <c r="AJ127" s="66">
        <v>956420</v>
      </c>
      <c r="AK127" s="66">
        <v>949697</v>
      </c>
      <c r="AL127" s="66">
        <f t="shared" si="83"/>
        <v>949697</v>
      </c>
      <c r="AM127" s="66">
        <v>961978</v>
      </c>
      <c r="AN127" s="66">
        <v>887523</v>
      </c>
      <c r="AO127" s="66">
        <v>823573</v>
      </c>
      <c r="AP127" s="66">
        <v>872121</v>
      </c>
      <c r="AQ127" s="66">
        <f t="shared" si="84"/>
        <v>872121</v>
      </c>
      <c r="AS127" s="66"/>
      <c r="AT127" s="66"/>
      <c r="AU127" s="66"/>
      <c r="AV127" s="66">
        <v>786571</v>
      </c>
      <c r="AW127" s="66">
        <f t="shared" si="85"/>
        <v>786571</v>
      </c>
      <c r="AX127" s="66">
        <v>778951</v>
      </c>
      <c r="AY127" s="66">
        <v>772884</v>
      </c>
      <c r="AZ127" s="66">
        <v>705674</v>
      </c>
      <c r="BA127" s="66">
        <v>616803</v>
      </c>
      <c r="BB127" s="66">
        <f t="shared" si="86"/>
        <v>616803</v>
      </c>
      <c r="BC127" s="66">
        <v>577031</v>
      </c>
      <c r="BD127" s="66">
        <v>392872</v>
      </c>
    </row>
    <row r="128" spans="1:56">
      <c r="B128" s="65" t="s">
        <v>108</v>
      </c>
      <c r="C128" s="6" t="s">
        <v>27</v>
      </c>
      <c r="D128" s="46"/>
      <c r="E128" s="46"/>
      <c r="F128" s="46"/>
      <c r="G128" s="46"/>
      <c r="H128" s="46"/>
      <c r="I128" s="46">
        <v>16015</v>
      </c>
      <c r="J128" s="46">
        <v>17209</v>
      </c>
      <c r="K128" s="46">
        <v>18497</v>
      </c>
      <c r="L128" s="46">
        <v>38095</v>
      </c>
      <c r="M128" s="46">
        <v>38095</v>
      </c>
      <c r="N128" s="46">
        <v>22047</v>
      </c>
      <c r="O128" s="46">
        <v>41653</v>
      </c>
      <c r="P128" s="46">
        <v>45554</v>
      </c>
      <c r="Q128" s="46">
        <v>45666</v>
      </c>
      <c r="R128" s="46">
        <v>45666</v>
      </c>
      <c r="S128" s="46">
        <v>48494</v>
      </c>
      <c r="T128" s="46">
        <v>49769</v>
      </c>
      <c r="U128" s="46">
        <v>48237</v>
      </c>
      <c r="V128" s="46">
        <v>74102</v>
      </c>
      <c r="W128" s="46">
        <v>74102</v>
      </c>
      <c r="X128" s="46">
        <v>80588</v>
      </c>
      <c r="Y128" s="46">
        <v>81480</v>
      </c>
      <c r="Z128" s="46">
        <v>77379</v>
      </c>
      <c r="AA128" s="66">
        <v>65271</v>
      </c>
      <c r="AB128" s="66">
        <v>65271</v>
      </c>
      <c r="AC128" s="66">
        <v>71465</v>
      </c>
      <c r="AD128" s="66">
        <v>76371</v>
      </c>
      <c r="AE128" s="66">
        <v>77677</v>
      </c>
      <c r="AF128" s="66">
        <v>82322</v>
      </c>
      <c r="AG128" s="66">
        <f t="shared" si="87"/>
        <v>82322</v>
      </c>
      <c r="AH128" s="66">
        <v>84026</v>
      </c>
      <c r="AI128" s="66">
        <v>85631</v>
      </c>
      <c r="AJ128" s="66">
        <v>93794</v>
      </c>
      <c r="AK128" s="66">
        <v>101087</v>
      </c>
      <c r="AL128" s="66">
        <f t="shared" si="83"/>
        <v>101087</v>
      </c>
      <c r="AM128" s="66">
        <v>113175</v>
      </c>
      <c r="AN128" s="66">
        <v>113599</v>
      </c>
      <c r="AO128" s="66">
        <v>91337</v>
      </c>
      <c r="AP128" s="66">
        <v>82365</v>
      </c>
      <c r="AQ128" s="66">
        <f t="shared" si="84"/>
        <v>82365</v>
      </c>
      <c r="AS128" s="66"/>
      <c r="AT128" s="66"/>
      <c r="AU128" s="66"/>
      <c r="AV128" s="66">
        <v>82365</v>
      </c>
      <c r="AW128" s="66">
        <f t="shared" si="85"/>
        <v>82365</v>
      </c>
      <c r="AX128" s="66">
        <v>89416</v>
      </c>
      <c r="AY128" s="66">
        <v>91099</v>
      </c>
      <c r="AZ128" s="66">
        <v>95194</v>
      </c>
      <c r="BA128" s="66">
        <v>93570</v>
      </c>
      <c r="BB128" s="66">
        <f t="shared" si="86"/>
        <v>93570</v>
      </c>
      <c r="BC128" s="66">
        <v>82090</v>
      </c>
      <c r="BD128" s="66">
        <v>86515</v>
      </c>
    </row>
    <row r="129" spans="1:56">
      <c r="B129" s="65" t="s">
        <v>103</v>
      </c>
      <c r="C129" s="6" t="s">
        <v>27</v>
      </c>
      <c r="D129" s="46"/>
      <c r="E129" s="46"/>
      <c r="F129" s="46"/>
      <c r="G129" s="46"/>
      <c r="H129" s="46"/>
      <c r="I129" s="46"/>
      <c r="J129" s="46">
        <v>96128</v>
      </c>
      <c r="K129" s="46">
        <v>104458</v>
      </c>
      <c r="L129" s="46">
        <v>99323</v>
      </c>
      <c r="M129" s="46">
        <v>99323</v>
      </c>
      <c r="N129" s="46">
        <v>102029</v>
      </c>
      <c r="O129" s="46">
        <v>86850</v>
      </c>
      <c r="P129" s="46">
        <v>83887</v>
      </c>
      <c r="Q129" s="46">
        <v>77567</v>
      </c>
      <c r="R129" s="46">
        <v>77567</v>
      </c>
      <c r="S129" s="46">
        <v>77979</v>
      </c>
      <c r="T129" s="46">
        <v>77491</v>
      </c>
      <c r="U129" s="46">
        <v>67448</v>
      </c>
      <c r="V129" s="46">
        <v>355401</v>
      </c>
      <c r="W129" s="46">
        <v>355401</v>
      </c>
      <c r="X129" s="46">
        <v>343714</v>
      </c>
      <c r="Y129" s="46">
        <v>343348</v>
      </c>
      <c r="Z129" s="46">
        <v>331619</v>
      </c>
      <c r="AA129" s="66">
        <v>272130</v>
      </c>
      <c r="AB129" s="66">
        <v>272130</v>
      </c>
      <c r="AC129" s="66">
        <v>273017</v>
      </c>
      <c r="AD129" s="66">
        <v>274374</v>
      </c>
      <c r="AE129" s="66">
        <v>271127</v>
      </c>
      <c r="AF129" s="66">
        <v>213781</v>
      </c>
      <c r="AG129" s="66">
        <f t="shared" si="87"/>
        <v>213781</v>
      </c>
      <c r="AH129" s="66">
        <v>199047</v>
      </c>
      <c r="AI129" s="66">
        <v>182570</v>
      </c>
      <c r="AJ129" s="66">
        <v>167442</v>
      </c>
      <c r="AK129" s="66">
        <v>158305</v>
      </c>
      <c r="AL129" s="66">
        <f t="shared" si="83"/>
        <v>158305</v>
      </c>
      <c r="AM129" s="66">
        <v>141889</v>
      </c>
      <c r="AN129" s="66">
        <v>120523</v>
      </c>
      <c r="AO129" s="66">
        <v>103333</v>
      </c>
      <c r="AP129" s="66">
        <v>644702</v>
      </c>
      <c r="AQ129" s="66">
        <f t="shared" si="84"/>
        <v>644702</v>
      </c>
      <c r="AS129" s="66"/>
      <c r="AT129" s="66"/>
      <c r="AU129" s="66"/>
      <c r="AV129" s="66">
        <v>644702</v>
      </c>
      <c r="AW129" s="66">
        <f t="shared" si="85"/>
        <v>644702</v>
      </c>
      <c r="AX129" s="66">
        <v>628236</v>
      </c>
      <c r="AY129" s="66">
        <v>792518</v>
      </c>
      <c r="AZ129" s="66">
        <v>738450</v>
      </c>
      <c r="BA129" s="66">
        <v>851383</v>
      </c>
      <c r="BB129" s="66">
        <f t="shared" si="86"/>
        <v>851383</v>
      </c>
      <c r="BC129" s="66">
        <v>798266</v>
      </c>
      <c r="BD129" s="66">
        <v>856417</v>
      </c>
    </row>
    <row r="130" spans="1:56">
      <c r="B130" s="63" t="s">
        <v>109</v>
      </c>
      <c r="C130" s="6" t="s">
        <v>27</v>
      </c>
      <c r="D130" s="67"/>
      <c r="E130" s="67"/>
      <c r="F130" s="67"/>
      <c r="G130" s="67"/>
      <c r="H130" s="67"/>
      <c r="I130" s="67">
        <v>3924022</v>
      </c>
      <c r="J130" s="67">
        <v>9071717</v>
      </c>
      <c r="K130" s="67">
        <v>9728777</v>
      </c>
      <c r="L130" s="67">
        <v>10808087</v>
      </c>
      <c r="M130" s="67">
        <v>10808087</v>
      </c>
      <c r="N130" s="67">
        <v>10103699</v>
      </c>
      <c r="O130" s="67">
        <v>10521694</v>
      </c>
      <c r="P130" s="67">
        <v>10411449</v>
      </c>
      <c r="Q130" s="67">
        <v>10795580</v>
      </c>
      <c r="R130" s="67">
        <v>10795580</v>
      </c>
      <c r="S130" s="67">
        <v>10237532</v>
      </c>
      <c r="T130" s="67">
        <v>10094353</v>
      </c>
      <c r="U130" s="67">
        <v>9824169</v>
      </c>
      <c r="V130" s="67">
        <v>10151003</v>
      </c>
      <c r="W130" s="67">
        <v>10151003</v>
      </c>
      <c r="X130" s="67">
        <v>9804438</v>
      </c>
      <c r="Y130" s="64">
        <v>9810412</v>
      </c>
      <c r="Z130" s="64">
        <v>9590791</v>
      </c>
      <c r="AA130" s="64">
        <v>9522898</v>
      </c>
      <c r="AB130" s="64">
        <v>9522898</v>
      </c>
      <c r="AC130" s="64">
        <v>9763557</v>
      </c>
      <c r="AD130" s="64">
        <v>9287504</v>
      </c>
      <c r="AE130" s="64">
        <v>9445230</v>
      </c>
      <c r="AF130" s="64">
        <v>8790699</v>
      </c>
      <c r="AG130" s="64">
        <f t="shared" si="87"/>
        <v>8790699</v>
      </c>
      <c r="AH130" s="64">
        <v>8708673</v>
      </c>
      <c r="AI130" s="64">
        <v>9318885</v>
      </c>
      <c r="AJ130" s="64">
        <v>8947278</v>
      </c>
      <c r="AK130" s="64">
        <v>8688022</v>
      </c>
      <c r="AL130" s="64">
        <f t="shared" si="83"/>
        <v>8688022</v>
      </c>
      <c r="AM130" s="64">
        <v>8432721</v>
      </c>
      <c r="AN130" s="64">
        <f>SUM(AN124:AN129)</f>
        <v>8104059</v>
      </c>
      <c r="AO130" s="64">
        <f>SUM(AO124:AO129)</f>
        <v>7962356</v>
      </c>
      <c r="AP130" s="64">
        <f>SUM(AP124:AP129)</f>
        <v>8251249</v>
      </c>
      <c r="AQ130" s="64">
        <f t="shared" si="84"/>
        <v>8251249</v>
      </c>
      <c r="AS130" s="64"/>
      <c r="AT130" s="64"/>
      <c r="AU130" s="64"/>
      <c r="AV130" s="64">
        <f>SUM(AV124:AV129)</f>
        <v>10705872</v>
      </c>
      <c r="AW130" s="64">
        <f t="shared" si="85"/>
        <v>10705872</v>
      </c>
      <c r="AX130" s="64">
        <f>SUM(AX124:AX129)</f>
        <v>11062499</v>
      </c>
      <c r="AY130" s="64">
        <f>SUM(AY124:AY129)</f>
        <v>10831964</v>
      </c>
      <c r="AZ130" s="64">
        <v>10860750</v>
      </c>
      <c r="BA130" s="64">
        <v>10997687</v>
      </c>
      <c r="BB130" s="64">
        <f t="shared" si="86"/>
        <v>10997687</v>
      </c>
      <c r="BC130" s="64">
        <v>11098256</v>
      </c>
      <c r="BD130" s="64">
        <v>10024984</v>
      </c>
    </row>
    <row r="131" spans="1:56">
      <c r="B131" s="63" t="s">
        <v>110</v>
      </c>
      <c r="C131" s="6" t="s">
        <v>27</v>
      </c>
      <c r="D131" s="67"/>
      <c r="E131" s="67"/>
      <c r="F131" s="67"/>
      <c r="G131" s="67"/>
      <c r="H131" s="67"/>
      <c r="I131" s="67">
        <v>6159595</v>
      </c>
      <c r="J131" s="67">
        <v>14379491</v>
      </c>
      <c r="K131" s="67">
        <v>15310408</v>
      </c>
      <c r="L131" s="67">
        <v>17105654</v>
      </c>
      <c r="M131" s="67">
        <v>17105654</v>
      </c>
      <c r="N131" s="67">
        <v>15509198</v>
      </c>
      <c r="O131" s="67">
        <v>17005057</v>
      </c>
      <c r="P131" s="67">
        <v>17454331</v>
      </c>
      <c r="Q131" s="67">
        <v>17304687</v>
      </c>
      <c r="R131" s="67">
        <v>17304687</v>
      </c>
      <c r="S131" s="67">
        <v>16116145</v>
      </c>
      <c r="T131" s="67">
        <v>16040451</v>
      </c>
      <c r="U131" s="67">
        <v>15784695</v>
      </c>
      <c r="V131" s="67">
        <v>15980735</v>
      </c>
      <c r="W131" s="67">
        <v>15980735</v>
      </c>
      <c r="X131" s="67">
        <v>15079922</v>
      </c>
      <c r="Y131" s="67">
        <v>15502540</v>
      </c>
      <c r="Z131" s="67">
        <v>15022372</v>
      </c>
      <c r="AA131" s="67">
        <v>15163870</v>
      </c>
      <c r="AB131" s="67">
        <v>15163870</v>
      </c>
      <c r="AC131" s="67">
        <v>15355117</v>
      </c>
      <c r="AD131" s="67">
        <v>15507485</v>
      </c>
      <c r="AE131" s="67">
        <v>15499074</v>
      </c>
      <c r="AF131" s="67">
        <v>15012890</v>
      </c>
      <c r="AG131" s="67">
        <f t="shared" si="87"/>
        <v>15012890</v>
      </c>
      <c r="AH131" s="67">
        <v>14774228</v>
      </c>
      <c r="AI131" s="67">
        <v>15092614</v>
      </c>
      <c r="AJ131" s="67">
        <v>14749012</v>
      </c>
      <c r="AK131" s="67">
        <f>AK123+AK130</f>
        <v>14530736</v>
      </c>
      <c r="AL131" s="67">
        <f t="shared" si="83"/>
        <v>14530736</v>
      </c>
      <c r="AM131" s="67">
        <f>AM123+AM130</f>
        <v>14371325</v>
      </c>
      <c r="AN131" s="67">
        <f>AN123+AN130</f>
        <v>13736527</v>
      </c>
      <c r="AO131" s="67">
        <f>AO123+AO130</f>
        <v>13616624</v>
      </c>
      <c r="AP131" s="67">
        <f>AP123+AP130</f>
        <v>13820001</v>
      </c>
      <c r="AQ131" s="67">
        <f t="shared" si="84"/>
        <v>13820001</v>
      </c>
      <c r="AS131" s="67"/>
      <c r="AT131" s="67"/>
      <c r="AU131" s="67"/>
      <c r="AV131" s="67">
        <f>AV123+AV130</f>
        <v>16638121</v>
      </c>
      <c r="AW131" s="67">
        <f t="shared" si="85"/>
        <v>16638121</v>
      </c>
      <c r="AX131" s="67">
        <f>AX123+AX130</f>
        <v>16863240</v>
      </c>
      <c r="AY131" s="67">
        <f>AY123+AY130</f>
        <v>17278598</v>
      </c>
      <c r="AZ131" s="67">
        <f>AZ123+AZ130</f>
        <v>17454128</v>
      </c>
      <c r="BA131" s="67">
        <f>BA123+BA130</f>
        <v>17958629</v>
      </c>
      <c r="BB131" s="67">
        <f t="shared" si="86"/>
        <v>17958629</v>
      </c>
      <c r="BC131" s="67">
        <v>17399490</v>
      </c>
      <c r="BD131" s="67">
        <f>+BD130+BD123</f>
        <v>16665450</v>
      </c>
    </row>
    <row r="132" spans="1:56" ht="7.15" customHeight="1">
      <c r="B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4"/>
      <c r="AM132" s="64"/>
      <c r="AN132" s="64"/>
      <c r="AO132" s="64"/>
      <c r="AP132" s="64"/>
      <c r="AQ132" s="64"/>
      <c r="AS132" s="64"/>
      <c r="AT132" s="64"/>
      <c r="AU132" s="64"/>
      <c r="AV132" s="64"/>
      <c r="AW132" s="64"/>
      <c r="AX132" s="64"/>
      <c r="AY132" s="64"/>
      <c r="AZ132" s="64"/>
      <c r="BA132" s="64"/>
      <c r="BB132" s="64"/>
      <c r="BC132" s="64"/>
      <c r="BD132" s="64"/>
    </row>
    <row r="133" spans="1:56">
      <c r="B133" s="65" t="s">
        <v>111</v>
      </c>
      <c r="C133" s="6" t="s">
        <v>27</v>
      </c>
      <c r="D133" s="46"/>
      <c r="E133" s="46"/>
      <c r="F133" s="46"/>
      <c r="G133" s="46"/>
      <c r="H133" s="46"/>
      <c r="I133" s="46">
        <v>484133</v>
      </c>
      <c r="J133" s="46">
        <v>1435542</v>
      </c>
      <c r="K133" s="46">
        <v>1432032</v>
      </c>
      <c r="L133" s="46">
        <v>1501018</v>
      </c>
      <c r="M133" s="46">
        <v>1501018</v>
      </c>
      <c r="N133" s="46">
        <v>1605369</v>
      </c>
      <c r="O133" s="46">
        <v>1605165</v>
      </c>
      <c r="P133" s="46">
        <v>1605165</v>
      </c>
      <c r="Q133" s="46">
        <v>2389384</v>
      </c>
      <c r="R133" s="46">
        <v>2389384</v>
      </c>
      <c r="S133" s="46">
        <v>2545705</v>
      </c>
      <c r="T133" s="46">
        <v>2545705</v>
      </c>
      <c r="U133" s="46">
        <v>2545705</v>
      </c>
      <c r="V133" s="46">
        <v>2545705</v>
      </c>
      <c r="W133" s="46">
        <v>2545705</v>
      </c>
      <c r="X133" s="46">
        <v>2545705</v>
      </c>
      <c r="Y133" s="46">
        <v>2545705</v>
      </c>
      <c r="Z133" s="46">
        <v>2545705</v>
      </c>
      <c r="AA133" s="46">
        <v>2545705</v>
      </c>
      <c r="AB133" s="46">
        <v>2545705</v>
      </c>
      <c r="AC133" s="46">
        <v>2545705</v>
      </c>
      <c r="AD133" s="46">
        <v>2545705</v>
      </c>
      <c r="AE133" s="46">
        <v>2541068</v>
      </c>
      <c r="AF133" s="46">
        <v>3149564</v>
      </c>
      <c r="AG133" s="46">
        <f t="shared" ref="AG133:AG139" si="91">AF133</f>
        <v>3149564</v>
      </c>
      <c r="AH133" s="46">
        <v>3149564</v>
      </c>
      <c r="AI133" s="46">
        <v>3146265</v>
      </c>
      <c r="AJ133" s="46">
        <v>3146265</v>
      </c>
      <c r="AK133" s="46">
        <v>3146265</v>
      </c>
      <c r="AL133" s="46">
        <f t="shared" si="83"/>
        <v>3146265</v>
      </c>
      <c r="AM133" s="46">
        <v>3146265</v>
      </c>
      <c r="AN133" s="46">
        <v>3146265</v>
      </c>
      <c r="AO133" s="46">
        <v>3146265</v>
      </c>
      <c r="AP133" s="46">
        <v>3146265</v>
      </c>
      <c r="AQ133" s="46">
        <f t="shared" si="84"/>
        <v>3146265</v>
      </c>
      <c r="AS133" s="46"/>
      <c r="AT133" s="46"/>
      <c r="AU133" s="46"/>
      <c r="AV133" s="46">
        <v>3146265</v>
      </c>
      <c r="AW133" s="46">
        <f t="shared" si="85"/>
        <v>3146265</v>
      </c>
      <c r="AX133" s="46">
        <v>3146265</v>
      </c>
      <c r="AY133" s="46">
        <v>3146265</v>
      </c>
      <c r="AZ133" s="46">
        <v>3146265</v>
      </c>
      <c r="BA133" s="46">
        <v>3146265</v>
      </c>
      <c r="BB133" s="46">
        <f t="shared" si="86"/>
        <v>3146265</v>
      </c>
      <c r="BC133" s="46">
        <v>3146265</v>
      </c>
      <c r="BD133" s="46">
        <v>3146265</v>
      </c>
    </row>
    <row r="134" spans="1:56">
      <c r="B134" s="65" t="s">
        <v>112</v>
      </c>
      <c r="C134" s="6" t="s">
        <v>27</v>
      </c>
      <c r="D134" s="46"/>
      <c r="E134" s="46"/>
      <c r="F134" s="46"/>
      <c r="G134" s="46"/>
      <c r="H134" s="46"/>
      <c r="I134" s="46">
        <v>1169997</v>
      </c>
      <c r="J134" s="46">
        <v>1186217</v>
      </c>
      <c r="K134" s="46">
        <v>1142333</v>
      </c>
      <c r="L134" s="46">
        <v>1076136</v>
      </c>
      <c r="M134" s="46">
        <v>1076136</v>
      </c>
      <c r="N134" s="46">
        <v>1146618</v>
      </c>
      <c r="O134" s="46">
        <v>800711</v>
      </c>
      <c r="P134" s="46">
        <v>852605</v>
      </c>
      <c r="Q134" s="46">
        <v>795303</v>
      </c>
      <c r="R134" s="46">
        <v>795303</v>
      </c>
      <c r="S134" s="46">
        <v>753967</v>
      </c>
      <c r="T134" s="46">
        <v>695054</v>
      </c>
      <c r="U134" s="46">
        <v>437080</v>
      </c>
      <c r="V134" s="46">
        <v>536190</v>
      </c>
      <c r="W134" s="46">
        <v>536190</v>
      </c>
      <c r="X134" s="46">
        <v>496771</v>
      </c>
      <c r="Y134" s="46">
        <v>448213</v>
      </c>
      <c r="Z134" s="46">
        <v>334736</v>
      </c>
      <c r="AA134" s="46">
        <v>317950</v>
      </c>
      <c r="AB134" s="46">
        <v>317950</v>
      </c>
      <c r="AC134" s="46">
        <v>389241</v>
      </c>
      <c r="AD134" s="46">
        <v>324766</v>
      </c>
      <c r="AE134" s="46">
        <v>328070</v>
      </c>
      <c r="AF134" s="46">
        <v>366404</v>
      </c>
      <c r="AG134" s="46">
        <f t="shared" si="91"/>
        <v>366404</v>
      </c>
      <c r="AH134" s="46">
        <v>412294</v>
      </c>
      <c r="AI134" s="46">
        <v>293923</v>
      </c>
      <c r="AJ134" s="46">
        <v>428102</v>
      </c>
      <c r="AK134" s="46">
        <v>475118</v>
      </c>
      <c r="AL134" s="46">
        <f t="shared" si="83"/>
        <v>475118</v>
      </c>
      <c r="AM134" s="46">
        <v>531291</v>
      </c>
      <c r="AN134" s="46">
        <v>445903</v>
      </c>
      <c r="AO134" s="46">
        <v>493614</v>
      </c>
      <c r="AP134" s="46">
        <v>597675</v>
      </c>
      <c r="AQ134" s="46">
        <f t="shared" si="84"/>
        <v>597675</v>
      </c>
      <c r="AS134" s="46"/>
      <c r="AT134" s="46"/>
      <c r="AU134" s="46"/>
      <c r="AV134" s="46">
        <v>218971</v>
      </c>
      <c r="AW134" s="46">
        <f t="shared" si="85"/>
        <v>218971</v>
      </c>
      <c r="AX134" s="46">
        <v>158897</v>
      </c>
      <c r="AY134" s="46">
        <v>96080</v>
      </c>
      <c r="AZ134" s="46">
        <v>182345</v>
      </c>
      <c r="BA134" s="46">
        <v>352272</v>
      </c>
      <c r="BB134" s="46">
        <f t="shared" si="86"/>
        <v>352272</v>
      </c>
      <c r="BC134" s="46">
        <v>-1767971</v>
      </c>
      <c r="BD134" s="46">
        <v>-2658015</v>
      </c>
    </row>
    <row r="135" spans="1:56">
      <c r="B135" s="65" t="s">
        <v>113</v>
      </c>
      <c r="C135" s="6" t="s">
        <v>27</v>
      </c>
      <c r="D135" s="46"/>
      <c r="E135" s="46"/>
      <c r="F135" s="46"/>
      <c r="G135" s="46"/>
      <c r="H135" s="46"/>
      <c r="I135" s="46">
        <v>-203</v>
      </c>
      <c r="J135" s="46">
        <v>-203</v>
      </c>
      <c r="K135" s="46">
        <v>-203</v>
      </c>
      <c r="L135" s="46">
        <v>-203</v>
      </c>
      <c r="M135" s="46">
        <v>-203</v>
      </c>
      <c r="N135" s="46">
        <v>-203</v>
      </c>
      <c r="O135" s="46">
        <v>-178</v>
      </c>
      <c r="P135" s="46">
        <v>-178</v>
      </c>
      <c r="Q135" s="46">
        <v>-178</v>
      </c>
      <c r="R135" s="46">
        <v>-178</v>
      </c>
      <c r="S135" s="46">
        <v>-178</v>
      </c>
      <c r="T135" s="46">
        <v>-178</v>
      </c>
      <c r="U135" s="46">
        <v>-178</v>
      </c>
      <c r="V135" s="46">
        <v>-178</v>
      </c>
      <c r="W135" s="46">
        <v>-178</v>
      </c>
      <c r="X135" s="46">
        <v>-178</v>
      </c>
      <c r="Y135" s="46">
        <v>-178</v>
      </c>
      <c r="Z135" s="46">
        <v>-178</v>
      </c>
      <c r="AA135" s="46">
        <v>-178</v>
      </c>
      <c r="AB135" s="46">
        <v>-178</v>
      </c>
      <c r="AC135" s="46">
        <v>-178</v>
      </c>
      <c r="AD135" s="46">
        <v>-178</v>
      </c>
      <c r="AE135" s="46">
        <v>-178</v>
      </c>
      <c r="AF135" s="46">
        <v>-178</v>
      </c>
      <c r="AG135" s="46">
        <f t="shared" si="91"/>
        <v>-178</v>
      </c>
      <c r="AH135" s="46">
        <v>-178</v>
      </c>
      <c r="AI135" s="46">
        <v>-178</v>
      </c>
      <c r="AJ135" s="46">
        <v>-178</v>
      </c>
      <c r="AK135" s="46">
        <v>-178</v>
      </c>
      <c r="AL135" s="46">
        <f t="shared" si="83"/>
        <v>-178</v>
      </c>
      <c r="AM135" s="46">
        <v>-178</v>
      </c>
      <c r="AN135" s="46">
        <v>-178</v>
      </c>
      <c r="AO135" s="46">
        <v>-178</v>
      </c>
      <c r="AP135" s="46">
        <v>-178</v>
      </c>
      <c r="AQ135" s="46">
        <f t="shared" si="84"/>
        <v>-178</v>
      </c>
      <c r="AS135" s="46"/>
      <c r="AT135" s="46"/>
      <c r="AU135" s="46"/>
      <c r="AV135" s="46">
        <v>-178</v>
      </c>
      <c r="AW135" s="46">
        <f t="shared" si="85"/>
        <v>-178</v>
      </c>
      <c r="AX135" s="46">
        <v>-178</v>
      </c>
      <c r="AY135" s="46">
        <v>-178</v>
      </c>
      <c r="AZ135" s="46">
        <v>-178</v>
      </c>
      <c r="BA135" s="46">
        <v>-178</v>
      </c>
      <c r="BB135" s="46">
        <f t="shared" si="86"/>
        <v>-178</v>
      </c>
      <c r="BC135" s="46">
        <v>-178</v>
      </c>
      <c r="BD135" s="46">
        <v>-178</v>
      </c>
    </row>
    <row r="136" spans="1:56">
      <c r="B136" s="65" t="s">
        <v>114</v>
      </c>
      <c r="C136" s="6" t="s">
        <v>27</v>
      </c>
      <c r="D136" s="46"/>
      <c r="E136" s="46"/>
      <c r="F136" s="46"/>
      <c r="G136" s="46"/>
      <c r="H136" s="46"/>
      <c r="I136" s="46">
        <v>-134847</v>
      </c>
      <c r="J136" s="46">
        <v>2539810</v>
      </c>
      <c r="K136" s="46">
        <v>2540870</v>
      </c>
      <c r="L136" s="46">
        <v>2535100</v>
      </c>
      <c r="M136" s="46">
        <v>2535100</v>
      </c>
      <c r="N136" s="46">
        <v>2579504</v>
      </c>
      <c r="O136" s="46">
        <v>2222417</v>
      </c>
      <c r="P136" s="46">
        <v>2215676</v>
      </c>
      <c r="Q136" s="46">
        <v>2054312</v>
      </c>
      <c r="R136" s="46">
        <v>2054312</v>
      </c>
      <c r="S136" s="46">
        <v>2178031</v>
      </c>
      <c r="T136" s="46">
        <v>2322676</v>
      </c>
      <c r="U136" s="46">
        <v>1780764</v>
      </c>
      <c r="V136" s="46">
        <v>1320179</v>
      </c>
      <c r="W136" s="46">
        <v>1320179</v>
      </c>
      <c r="X136" s="46">
        <v>677006</v>
      </c>
      <c r="Y136" s="46">
        <v>767258</v>
      </c>
      <c r="Z136" s="46">
        <v>-6286</v>
      </c>
      <c r="AA136" s="46">
        <v>-6942</v>
      </c>
      <c r="AB136" s="46">
        <v>-6942</v>
      </c>
      <c r="AC136" s="46">
        <v>256380</v>
      </c>
      <c r="AD136" s="46">
        <v>579411</v>
      </c>
      <c r="AE136" s="46">
        <v>583047</v>
      </c>
      <c r="AF136" s="46">
        <v>580870</v>
      </c>
      <c r="AG136" s="46">
        <f t="shared" si="91"/>
        <v>580870</v>
      </c>
      <c r="AH136" s="46">
        <v>678887</v>
      </c>
      <c r="AI136" s="46">
        <v>545231</v>
      </c>
      <c r="AJ136" s="46">
        <v>701587</v>
      </c>
      <c r="AK136" s="46">
        <v>554884</v>
      </c>
      <c r="AL136" s="46">
        <f t="shared" si="83"/>
        <v>554884</v>
      </c>
      <c r="AM136" s="46">
        <v>546331</v>
      </c>
      <c r="AN136" s="46">
        <v>-15593</v>
      </c>
      <c r="AO136" s="46">
        <v>-121869</v>
      </c>
      <c r="AP136" s="46">
        <v>-76926</v>
      </c>
      <c r="AQ136" s="46">
        <f t="shared" si="84"/>
        <v>-76926</v>
      </c>
      <c r="AS136" s="46"/>
      <c r="AT136" s="46"/>
      <c r="AU136" s="46"/>
      <c r="AV136" s="46">
        <v>-4365</v>
      </c>
      <c r="AW136" s="46">
        <f t="shared" si="85"/>
        <v>-4365</v>
      </c>
      <c r="AX136" s="46">
        <v>-36890</v>
      </c>
      <c r="AY136" s="46">
        <v>-211531</v>
      </c>
      <c r="AZ136" s="46">
        <v>-482509</v>
      </c>
      <c r="BA136" s="46">
        <v>-367577</v>
      </c>
      <c r="BB136" s="46">
        <f t="shared" si="86"/>
        <v>-367577</v>
      </c>
      <c r="BC136" s="46">
        <v>-1295716</v>
      </c>
      <c r="BD136" s="46">
        <v>-1387267</v>
      </c>
    </row>
    <row r="137" spans="1:56">
      <c r="B137" s="65" t="s">
        <v>115</v>
      </c>
      <c r="C137" s="6" t="s">
        <v>27</v>
      </c>
      <c r="D137" s="46"/>
      <c r="E137" s="46"/>
      <c r="F137" s="46"/>
      <c r="G137" s="46"/>
      <c r="H137" s="46"/>
      <c r="I137" s="46">
        <v>1519080</v>
      </c>
      <c r="J137" s="46">
        <v>5161366</v>
      </c>
      <c r="K137" s="46">
        <v>5115032</v>
      </c>
      <c r="L137" s="46">
        <v>5112051</v>
      </c>
      <c r="M137" s="46">
        <v>5112051</v>
      </c>
      <c r="N137" s="46">
        <v>5331288</v>
      </c>
      <c r="O137" s="46">
        <v>4628115</v>
      </c>
      <c r="P137" s="46">
        <v>4673268</v>
      </c>
      <c r="Q137" s="46">
        <v>5238821</v>
      </c>
      <c r="R137" s="46">
        <v>5238821</v>
      </c>
      <c r="S137" s="46">
        <v>5477525</v>
      </c>
      <c r="T137" s="46">
        <v>5563257</v>
      </c>
      <c r="U137" s="46">
        <v>4763371</v>
      </c>
      <c r="V137" s="46">
        <v>4401896</v>
      </c>
      <c r="W137" s="46">
        <v>4401896</v>
      </c>
      <c r="X137" s="46">
        <v>3719304</v>
      </c>
      <c r="Y137" s="46">
        <v>3760998</v>
      </c>
      <c r="Z137" s="46">
        <v>2873977</v>
      </c>
      <c r="AA137" s="46">
        <v>2856535</v>
      </c>
      <c r="AB137" s="46">
        <v>2856535</v>
      </c>
      <c r="AC137" s="46">
        <v>3191148</v>
      </c>
      <c r="AD137" s="46">
        <v>3449704</v>
      </c>
      <c r="AE137" s="46">
        <v>3452007</v>
      </c>
      <c r="AF137" s="46">
        <v>4096660</v>
      </c>
      <c r="AG137" s="46">
        <f t="shared" si="91"/>
        <v>4096660</v>
      </c>
      <c r="AH137" s="46">
        <v>4240567</v>
      </c>
      <c r="AI137" s="46">
        <v>3985241</v>
      </c>
      <c r="AJ137" s="46">
        <v>4275776</v>
      </c>
      <c r="AK137" s="46">
        <v>4176089</v>
      </c>
      <c r="AL137" s="46">
        <f t="shared" si="83"/>
        <v>4176089</v>
      </c>
      <c r="AM137" s="46">
        <v>4223709</v>
      </c>
      <c r="AN137" s="46">
        <f>SUM(AN133:AN136)</f>
        <v>3576397</v>
      </c>
      <c r="AO137" s="46">
        <f>SUM(AO133:AO136)</f>
        <v>3517832</v>
      </c>
      <c r="AP137" s="46">
        <f>SUM(AP133:AP136)</f>
        <v>3666836</v>
      </c>
      <c r="AQ137" s="46">
        <f t="shared" si="84"/>
        <v>3666836</v>
      </c>
      <c r="AS137" s="46"/>
      <c r="AT137" s="46"/>
      <c r="AU137" s="46"/>
      <c r="AV137" s="46">
        <f>SUM(AV133:AV136)</f>
        <v>3360693</v>
      </c>
      <c r="AW137" s="46">
        <f t="shared" si="85"/>
        <v>3360693</v>
      </c>
      <c r="AX137" s="46">
        <f>SUM(AX133:AX136)</f>
        <v>3268094</v>
      </c>
      <c r="AY137" s="46">
        <f>SUM(AY133:AY136)</f>
        <v>3030636</v>
      </c>
      <c r="AZ137" s="46">
        <v>2845923</v>
      </c>
      <c r="BA137" s="46">
        <v>3130782</v>
      </c>
      <c r="BB137" s="46">
        <f t="shared" si="86"/>
        <v>3130782</v>
      </c>
      <c r="BC137" s="46">
        <v>82400</v>
      </c>
      <c r="BD137" s="46">
        <v>-899195</v>
      </c>
    </row>
    <row r="138" spans="1:56">
      <c r="B138" s="65" t="s">
        <v>116</v>
      </c>
      <c r="C138" s="6" t="s">
        <v>27</v>
      </c>
      <c r="D138" s="46"/>
      <c r="E138" s="46"/>
      <c r="F138" s="46"/>
      <c r="G138" s="46"/>
      <c r="H138" s="46"/>
      <c r="I138" s="46">
        <v>9347</v>
      </c>
      <c r="J138" s="46">
        <v>101167</v>
      </c>
      <c r="K138" s="46">
        <v>39863</v>
      </c>
      <c r="L138" s="46">
        <v>108634</v>
      </c>
      <c r="M138" s="46">
        <v>108634</v>
      </c>
      <c r="N138" s="46">
        <v>20890</v>
      </c>
      <c r="O138" s="46">
        <v>93730</v>
      </c>
      <c r="P138" s="46">
        <v>92736</v>
      </c>
      <c r="Q138" s="46">
        <v>87638</v>
      </c>
      <c r="R138" s="46">
        <v>87638</v>
      </c>
      <c r="S138" s="46">
        <v>85188</v>
      </c>
      <c r="T138" s="46">
        <v>83495</v>
      </c>
      <c r="U138" s="46">
        <v>99133</v>
      </c>
      <c r="V138" s="46">
        <v>101799</v>
      </c>
      <c r="W138" s="46">
        <v>101799</v>
      </c>
      <c r="X138" s="46">
        <v>90454</v>
      </c>
      <c r="Y138" s="46">
        <v>98911</v>
      </c>
      <c r="Z138" s="46">
        <v>78678</v>
      </c>
      <c r="AA138" s="66">
        <v>81013</v>
      </c>
      <c r="AB138" s="66">
        <v>81013</v>
      </c>
      <c r="AC138" s="66">
        <v>85582</v>
      </c>
      <c r="AD138" s="66">
        <v>89508</v>
      </c>
      <c r="AE138" s="66">
        <v>89077</v>
      </c>
      <c r="AF138" s="66">
        <v>88644</v>
      </c>
      <c r="AG138" s="66">
        <f t="shared" si="91"/>
        <v>88644</v>
      </c>
      <c r="AH138" s="66">
        <v>90606</v>
      </c>
      <c r="AI138" s="66">
        <v>89332</v>
      </c>
      <c r="AJ138" s="66">
        <v>101266</v>
      </c>
      <c r="AK138" s="66">
        <v>91147</v>
      </c>
      <c r="AL138" s="66">
        <f t="shared" si="83"/>
        <v>91147</v>
      </c>
      <c r="AM138" s="66">
        <v>93071</v>
      </c>
      <c r="AN138" s="66">
        <v>79206</v>
      </c>
      <c r="AO138" s="66">
        <v>66461</v>
      </c>
      <c r="AP138" s="66">
        <v>79940</v>
      </c>
      <c r="AQ138" s="66">
        <f t="shared" si="84"/>
        <v>79940</v>
      </c>
      <c r="AS138" s="66"/>
      <c r="AT138" s="66"/>
      <c r="AU138" s="66"/>
      <c r="AV138" s="66">
        <v>79908</v>
      </c>
      <c r="AW138" s="66">
        <f t="shared" si="85"/>
        <v>79908</v>
      </c>
      <c r="AX138" s="66">
        <v>94173</v>
      </c>
      <c r="AY138" s="66">
        <v>19810</v>
      </c>
      <c r="AZ138" s="66">
        <v>-5221</v>
      </c>
      <c r="BA138" s="66">
        <v>-1605</v>
      </c>
      <c r="BB138" s="66">
        <f t="shared" si="86"/>
        <v>-1605</v>
      </c>
      <c r="BC138" s="66">
        <v>-1393</v>
      </c>
      <c r="BD138" s="66">
        <v>-4523</v>
      </c>
    </row>
    <row r="139" spans="1:56">
      <c r="B139" s="63" t="s">
        <v>117</v>
      </c>
      <c r="C139" s="6" t="s">
        <v>27</v>
      </c>
      <c r="D139" s="67"/>
      <c r="E139" s="67"/>
      <c r="F139" s="67"/>
      <c r="G139" s="67"/>
      <c r="H139" s="67"/>
      <c r="I139" s="67">
        <v>1528427</v>
      </c>
      <c r="J139" s="67">
        <v>5262533</v>
      </c>
      <c r="K139" s="67">
        <v>5154895</v>
      </c>
      <c r="L139" s="67">
        <v>5220685</v>
      </c>
      <c r="M139" s="67">
        <v>5220685</v>
      </c>
      <c r="N139" s="67">
        <v>5352178</v>
      </c>
      <c r="O139" s="67">
        <v>4721845</v>
      </c>
      <c r="P139" s="67">
        <v>4766004</v>
      </c>
      <c r="Q139" s="67">
        <v>5326459</v>
      </c>
      <c r="R139" s="67">
        <v>5326459</v>
      </c>
      <c r="S139" s="67">
        <v>5562713</v>
      </c>
      <c r="T139" s="67">
        <v>5646752</v>
      </c>
      <c r="U139" s="67">
        <v>4862504</v>
      </c>
      <c r="V139" s="67">
        <v>4503695</v>
      </c>
      <c r="W139" s="67">
        <v>4503695</v>
      </c>
      <c r="X139" s="67">
        <v>3809758</v>
      </c>
      <c r="Y139" s="67">
        <v>3859909</v>
      </c>
      <c r="Z139" s="67">
        <v>2952655</v>
      </c>
      <c r="AA139" s="67">
        <v>2937548</v>
      </c>
      <c r="AB139" s="67">
        <v>2937548</v>
      </c>
      <c r="AC139" s="67">
        <v>3276730</v>
      </c>
      <c r="AD139" s="67">
        <v>3539212</v>
      </c>
      <c r="AE139" s="67">
        <v>3541084</v>
      </c>
      <c r="AF139" s="67">
        <v>4185304</v>
      </c>
      <c r="AG139" s="67">
        <f t="shared" si="91"/>
        <v>4185304</v>
      </c>
      <c r="AH139" s="67">
        <v>4331173</v>
      </c>
      <c r="AI139" s="67">
        <v>4074573</v>
      </c>
      <c r="AJ139" s="67">
        <v>4377042</v>
      </c>
      <c r="AK139" s="67">
        <v>4267236</v>
      </c>
      <c r="AL139" s="67">
        <f>AK139</f>
        <v>4267236</v>
      </c>
      <c r="AM139" s="67">
        <v>4316780</v>
      </c>
      <c r="AN139" s="67">
        <f>AN137+AN138</f>
        <v>3655603</v>
      </c>
      <c r="AO139" s="67">
        <f>AO137+AO138</f>
        <v>3584293</v>
      </c>
      <c r="AP139" s="67">
        <f>AP137+AP138</f>
        <v>3746776</v>
      </c>
      <c r="AQ139" s="67">
        <f>AP139</f>
        <v>3746776</v>
      </c>
      <c r="AS139" s="67"/>
      <c r="AT139" s="67"/>
      <c r="AU139" s="67"/>
      <c r="AV139" s="67">
        <f>AV137+AV138</f>
        <v>3440601</v>
      </c>
      <c r="AW139" s="67">
        <f>AV139</f>
        <v>3440601</v>
      </c>
      <c r="AX139" s="67">
        <f>AX137+AX138</f>
        <v>3362267</v>
      </c>
      <c r="AY139" s="67">
        <f>AY137+AY138</f>
        <v>3050446</v>
      </c>
      <c r="AZ139" s="67">
        <f>AZ137+AZ138</f>
        <v>2840702</v>
      </c>
      <c r="BA139" s="67">
        <f>BA137+BA138</f>
        <v>3129177</v>
      </c>
      <c r="BB139" s="67">
        <f>BA139</f>
        <v>3129177</v>
      </c>
      <c r="BC139" s="67">
        <v>81007</v>
      </c>
      <c r="BD139" s="67">
        <v>-903718</v>
      </c>
    </row>
    <row r="140" spans="1:56">
      <c r="AA140" s="68"/>
      <c r="AC140" s="68"/>
      <c r="AD140" s="68"/>
      <c r="AE140" s="68"/>
      <c r="AF140" s="68"/>
      <c r="AH140" s="68"/>
      <c r="AI140" s="68"/>
      <c r="AJ140" s="68"/>
      <c r="AK140" s="68"/>
    </row>
    <row r="142" spans="1:56">
      <c r="A142" s="7" t="s">
        <v>118</v>
      </c>
      <c r="C142" s="6"/>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S142" s="5"/>
      <c r="AT142" s="5"/>
      <c r="AU142" s="5"/>
      <c r="AW142" s="5"/>
      <c r="AX142" s="5"/>
      <c r="AY142" s="5"/>
      <c r="AZ142" s="5"/>
      <c r="BA142" s="5"/>
      <c r="BB142" s="5"/>
      <c r="BC142" s="5"/>
      <c r="BD142" s="5"/>
    </row>
    <row r="143" spans="1:56" ht="14.45" customHeight="1">
      <c r="A143" s="86" t="s">
        <v>1</v>
      </c>
      <c r="B143" s="87"/>
      <c r="C143" s="8" t="s">
        <v>2</v>
      </c>
      <c r="D143" s="9" t="s">
        <v>3</v>
      </c>
      <c r="E143" s="9" t="s">
        <v>4</v>
      </c>
      <c r="F143" s="9" t="s">
        <v>5</v>
      </c>
      <c r="G143" s="9" t="s">
        <v>6</v>
      </c>
      <c r="H143" s="9" t="s">
        <v>7</v>
      </c>
      <c r="I143" s="9" t="s">
        <v>8</v>
      </c>
      <c r="J143" s="9" t="s">
        <v>9</v>
      </c>
      <c r="K143" s="9" t="s">
        <v>10</v>
      </c>
      <c r="L143" s="9" t="s">
        <v>11</v>
      </c>
      <c r="M143" s="62" t="s">
        <v>12</v>
      </c>
      <c r="N143" s="9" t="s">
        <v>13</v>
      </c>
      <c r="O143" s="9" t="s">
        <v>14</v>
      </c>
      <c r="P143" s="9" t="s">
        <v>15</v>
      </c>
      <c r="Q143" s="9" t="s">
        <v>16</v>
      </c>
      <c r="R143" s="12">
        <v>2013</v>
      </c>
      <c r="S143" s="9" t="s">
        <v>17</v>
      </c>
      <c r="T143" s="9" t="s">
        <v>18</v>
      </c>
      <c r="U143" s="9" t="s">
        <v>19</v>
      </c>
      <c r="V143" s="9" t="s">
        <v>20</v>
      </c>
      <c r="W143" s="12">
        <v>2014</v>
      </c>
      <c r="X143" s="9" t="s">
        <v>21</v>
      </c>
      <c r="Y143" s="9" t="str">
        <f>+Y7</f>
        <v>2Q15</v>
      </c>
      <c r="Z143" s="9" t="s">
        <v>23</v>
      </c>
      <c r="AA143" s="9" t="s">
        <v>24</v>
      </c>
      <c r="AB143" s="12">
        <v>2015</v>
      </c>
      <c r="AC143" s="9" t="s">
        <v>158</v>
      </c>
      <c r="AD143" s="9" t="s">
        <v>163</v>
      </c>
      <c r="AE143" s="9" t="s">
        <v>164</v>
      </c>
      <c r="AF143" s="9" t="s">
        <v>166</v>
      </c>
      <c r="AG143" s="12">
        <v>2016</v>
      </c>
      <c r="AH143" s="9" t="s">
        <v>167</v>
      </c>
      <c r="AI143" s="9" t="s">
        <v>169</v>
      </c>
      <c r="AJ143" s="9" t="s">
        <v>171</v>
      </c>
      <c r="AK143" s="9" t="str">
        <f>$AK$7</f>
        <v>4Q17</v>
      </c>
      <c r="AL143" s="12">
        <f>$AL$7</f>
        <v>2017</v>
      </c>
      <c r="AM143" s="9" t="s">
        <v>175</v>
      </c>
      <c r="AN143" s="9" t="str">
        <f>AN101</f>
        <v>2Q18</v>
      </c>
      <c r="AO143" s="9" t="s">
        <v>177</v>
      </c>
      <c r="AP143" s="9" t="s">
        <v>178</v>
      </c>
      <c r="AQ143" s="12">
        <v>2018</v>
      </c>
      <c r="AS143" s="9" t="s">
        <v>175</v>
      </c>
      <c r="AT143" s="9" t="str">
        <f>AT101</f>
        <v>2Q18</v>
      </c>
      <c r="AU143" s="9" t="s">
        <v>177</v>
      </c>
      <c r="AV143" s="9" t="s">
        <v>178</v>
      </c>
      <c r="AW143" s="12">
        <v>2018</v>
      </c>
      <c r="AX143" s="9" t="s">
        <v>180</v>
      </c>
      <c r="AY143" s="9" t="str">
        <f>AY7</f>
        <v>2Q19</v>
      </c>
      <c r="AZ143" s="9" t="str">
        <f>AZ7</f>
        <v>3Q19</v>
      </c>
      <c r="BA143" s="9" t="str">
        <f>BA7</f>
        <v>4Q19</v>
      </c>
      <c r="BB143" s="12">
        <f>+BB$7</f>
        <v>2019</v>
      </c>
      <c r="BC143" s="9" t="str">
        <f>BC7</f>
        <v>1Q20</v>
      </c>
      <c r="BD143" s="9" t="str">
        <f>BD7</f>
        <v>2Q20</v>
      </c>
    </row>
    <row r="144" spans="1:56">
      <c r="A144" s="63" t="s">
        <v>119</v>
      </c>
      <c r="M144" s="64"/>
      <c r="R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S144" s="64"/>
      <c r="AT144" s="64"/>
      <c r="AU144" s="64"/>
      <c r="AV144" s="64"/>
      <c r="AW144" s="64"/>
      <c r="AX144" s="64"/>
      <c r="AY144" s="64"/>
      <c r="AZ144" s="64"/>
      <c r="BA144" s="64"/>
      <c r="BB144" s="64"/>
      <c r="BC144" s="64"/>
      <c r="BD144" s="64"/>
    </row>
    <row r="145" spans="1:56">
      <c r="B145" s="63" t="s">
        <v>120</v>
      </c>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S145" s="46"/>
      <c r="AT145" s="46"/>
      <c r="AU145" s="46"/>
      <c r="AV145" s="46"/>
      <c r="AW145" s="46"/>
      <c r="AX145" s="46"/>
      <c r="AY145" s="46"/>
      <c r="AZ145" s="46"/>
      <c r="BA145" s="46"/>
      <c r="BB145" s="46"/>
      <c r="BC145" s="46"/>
      <c r="BD145" s="46"/>
    </row>
    <row r="146" spans="1:56">
      <c r="B146" s="65" t="s">
        <v>121</v>
      </c>
      <c r="C146" s="6" t="s">
        <v>27</v>
      </c>
      <c r="D146" s="46"/>
      <c r="E146" s="46"/>
      <c r="F146" s="46"/>
      <c r="G146" s="46"/>
      <c r="H146" s="46"/>
      <c r="I146" s="46">
        <v>1530702</v>
      </c>
      <c r="J146" s="46">
        <v>3263996</v>
      </c>
      <c r="K146" s="46">
        <v>6652138</v>
      </c>
      <c r="L146" s="46">
        <v>10258473</v>
      </c>
      <c r="M146" s="46">
        <v>10258473</v>
      </c>
      <c r="N146" s="46">
        <v>3290413</v>
      </c>
      <c r="O146" s="46">
        <v>6281216</v>
      </c>
      <c r="P146" s="46">
        <v>9816232</v>
      </c>
      <c r="Q146" s="46">
        <v>13406275</v>
      </c>
      <c r="R146" s="46">
        <v>13406275</v>
      </c>
      <c r="S146" s="46">
        <v>3221686</v>
      </c>
      <c r="T146" s="46">
        <v>6443037</v>
      </c>
      <c r="U146" s="46">
        <v>9434101</v>
      </c>
      <c r="V146" s="46">
        <v>13367838</v>
      </c>
      <c r="W146" s="46">
        <v>13367838</v>
      </c>
      <c r="X146" s="46">
        <v>2961149</v>
      </c>
      <c r="Y146" s="46">
        <v>5701558</v>
      </c>
      <c r="Z146" s="46">
        <v>8546230</v>
      </c>
      <c r="AA146" s="46">
        <v>11372397</v>
      </c>
      <c r="AB146" s="46">
        <v>11372397</v>
      </c>
      <c r="AC146" s="46">
        <v>2388275</v>
      </c>
      <c r="AD146" s="46">
        <v>4899179</v>
      </c>
      <c r="AE146" s="46">
        <v>7284895.8940000003</v>
      </c>
      <c r="AF146" s="46">
        <v>9918589</v>
      </c>
      <c r="AG146" s="46">
        <f t="shared" ref="AG146:AG179" si="92">AF146</f>
        <v>9918589</v>
      </c>
      <c r="AH146" s="46">
        <v>2517712</v>
      </c>
      <c r="AI146" s="46">
        <v>5025079</v>
      </c>
      <c r="AJ146" s="46">
        <v>7749752</v>
      </c>
      <c r="AK146" s="46">
        <v>10595718</v>
      </c>
      <c r="AL146" s="46">
        <f t="shared" ref="AL146:AL174" si="93">AK146</f>
        <v>10595718</v>
      </c>
      <c r="AM146" s="46">
        <v>2698081</v>
      </c>
      <c r="AN146" s="46">
        <v>4923137</v>
      </c>
      <c r="AO146" s="46">
        <v>7448849</v>
      </c>
      <c r="AP146" s="46">
        <v>10787805</v>
      </c>
      <c r="AQ146" s="46">
        <f t="shared" ref="AQ146:AQ174" si="94">AP146</f>
        <v>10787805</v>
      </c>
      <c r="AS146" s="46">
        <v>2698081</v>
      </c>
      <c r="AT146" s="46">
        <v>4923137</v>
      </c>
      <c r="AU146" s="46">
        <v>7448849</v>
      </c>
      <c r="AV146" s="46"/>
      <c r="AW146" s="46">
        <v>10787805</v>
      </c>
      <c r="AX146" s="46">
        <v>2536205</v>
      </c>
      <c r="AY146" s="46">
        <v>5666473</v>
      </c>
      <c r="AZ146" s="46">
        <v>8230559</v>
      </c>
      <c r="BA146" s="46"/>
      <c r="BB146" s="46">
        <v>11079333</v>
      </c>
      <c r="BC146" s="46">
        <v>2418328</v>
      </c>
      <c r="BD146" s="88">
        <v>3174663</v>
      </c>
    </row>
    <row r="147" spans="1:56">
      <c r="B147" s="69" t="s">
        <v>122</v>
      </c>
      <c r="C147" s="6" t="s">
        <v>27</v>
      </c>
      <c r="D147" s="46"/>
      <c r="E147" s="46"/>
      <c r="F147" s="46"/>
      <c r="G147" s="46"/>
      <c r="H147" s="46"/>
      <c r="I147" s="46">
        <v>17709</v>
      </c>
      <c r="J147" s="46">
        <v>28308</v>
      </c>
      <c r="K147" s="46">
        <v>41688</v>
      </c>
      <c r="L147" s="46">
        <v>57763</v>
      </c>
      <c r="M147" s="46">
        <v>57763</v>
      </c>
      <c r="N147" s="46">
        <v>2910</v>
      </c>
      <c r="O147" s="46">
        <v>7373</v>
      </c>
      <c r="P147" s="46">
        <v>14019</v>
      </c>
      <c r="Q147" s="46">
        <v>4638</v>
      </c>
      <c r="R147" s="46">
        <v>4638</v>
      </c>
      <c r="S147" s="46">
        <v>24709</v>
      </c>
      <c r="T147" s="46">
        <v>51199</v>
      </c>
      <c r="U147" s="46">
        <v>76377</v>
      </c>
      <c r="V147" s="46">
        <v>96931</v>
      </c>
      <c r="W147" s="46">
        <v>96931</v>
      </c>
      <c r="X147" s="46">
        <v>23622</v>
      </c>
      <c r="Y147" s="46">
        <v>43060</v>
      </c>
      <c r="Z147" s="46">
        <v>69853</v>
      </c>
      <c r="AA147" s="46">
        <v>88237</v>
      </c>
      <c r="AB147" s="46">
        <v>88237</v>
      </c>
      <c r="AC147" s="46">
        <v>12603</v>
      </c>
      <c r="AD147" s="46">
        <v>32923</v>
      </c>
      <c r="AE147" s="46">
        <v>50859</v>
      </c>
      <c r="AF147" s="46">
        <v>70359</v>
      </c>
      <c r="AG147" s="46">
        <f t="shared" si="92"/>
        <v>70359</v>
      </c>
      <c r="AH147" s="46">
        <v>13134</v>
      </c>
      <c r="AI147" s="46">
        <v>29562</v>
      </c>
      <c r="AJ147" s="46">
        <v>51424</v>
      </c>
      <c r="AK147" s="46">
        <v>73668</v>
      </c>
      <c r="AL147" s="46">
        <f t="shared" si="93"/>
        <v>73668</v>
      </c>
      <c r="AM147" s="46">
        <v>25539</v>
      </c>
      <c r="AN147" s="46">
        <v>48217</v>
      </c>
      <c r="AO147" s="46">
        <v>68738</v>
      </c>
      <c r="AP147" s="46">
        <v>95099</v>
      </c>
      <c r="AQ147" s="46">
        <f t="shared" si="94"/>
        <v>95099</v>
      </c>
      <c r="AS147" s="46">
        <v>25539</v>
      </c>
      <c r="AT147" s="46">
        <v>48217</v>
      </c>
      <c r="AU147" s="46">
        <v>68738</v>
      </c>
      <c r="AV147" s="46"/>
      <c r="AW147" s="46">
        <v>95099</v>
      </c>
      <c r="AX147" s="46">
        <v>27027</v>
      </c>
      <c r="AY147" s="46">
        <v>52441</v>
      </c>
      <c r="AZ147" s="46">
        <v>64919</v>
      </c>
      <c r="BA147" s="46"/>
      <c r="BB147" s="46">
        <v>127683</v>
      </c>
      <c r="BC147" s="46">
        <v>25492</v>
      </c>
      <c r="BD147" s="88">
        <v>37038</v>
      </c>
    </row>
    <row r="148" spans="1:56">
      <c r="B148" s="70"/>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S148" s="46"/>
      <c r="AT148" s="46"/>
      <c r="AU148" s="46"/>
      <c r="AV148" s="46"/>
      <c r="AW148" s="46"/>
      <c r="AX148" s="46"/>
      <c r="AY148" s="46"/>
      <c r="AZ148" s="46"/>
      <c r="BA148" s="46"/>
      <c r="BB148" s="46"/>
      <c r="BC148" s="46"/>
      <c r="BD148" s="46"/>
    </row>
    <row r="149" spans="1:56">
      <c r="B149" s="63" t="s">
        <v>123</v>
      </c>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S149" s="46"/>
      <c r="AT149" s="46"/>
      <c r="AU149" s="46"/>
      <c r="AV149" s="46"/>
      <c r="AW149" s="46"/>
      <c r="AX149" s="46"/>
      <c r="AY149" s="46"/>
      <c r="AZ149" s="46"/>
      <c r="BA149" s="46"/>
      <c r="BB149" s="46"/>
      <c r="BC149" s="46"/>
      <c r="BD149" s="46"/>
    </row>
    <row r="150" spans="1:56">
      <c r="B150" s="65" t="s">
        <v>124</v>
      </c>
      <c r="C150" s="6" t="s">
        <v>27</v>
      </c>
      <c r="D150" s="46"/>
      <c r="E150" s="46"/>
      <c r="F150" s="46"/>
      <c r="G150" s="46"/>
      <c r="H150" s="46"/>
      <c r="I150" s="46">
        <v>-1142832</v>
      </c>
      <c r="J150" s="46">
        <v>-2443298</v>
      </c>
      <c r="K150" s="46">
        <v>-4763380</v>
      </c>
      <c r="L150" s="46">
        <v>-7153865</v>
      </c>
      <c r="M150" s="46">
        <v>-7153865</v>
      </c>
      <c r="N150" s="46">
        <v>-2776682</v>
      </c>
      <c r="O150" s="46">
        <v>-4920124</v>
      </c>
      <c r="P150" s="46">
        <v>-7379029</v>
      </c>
      <c r="Q150" s="46">
        <v>-9570723</v>
      </c>
      <c r="R150" s="46">
        <v>-9570723</v>
      </c>
      <c r="S150" s="46">
        <v>-2424849</v>
      </c>
      <c r="T150" s="46">
        <v>-4560705</v>
      </c>
      <c r="U150" s="46">
        <v>-6607670</v>
      </c>
      <c r="V150" s="46">
        <v>-8823007</v>
      </c>
      <c r="W150" s="46">
        <v>-8823007</v>
      </c>
      <c r="X150" s="46">
        <v>-1778734</v>
      </c>
      <c r="Y150" s="46">
        <v>-3554526</v>
      </c>
      <c r="Z150" s="46">
        <v>-5316193</v>
      </c>
      <c r="AA150" s="46">
        <v>-7029582</v>
      </c>
      <c r="AB150" s="46">
        <v>-7029582</v>
      </c>
      <c r="AC150" s="46">
        <v>-1665245</v>
      </c>
      <c r="AD150" s="46">
        <v>-3143525</v>
      </c>
      <c r="AE150" s="46">
        <v>-4895792</v>
      </c>
      <c r="AF150" s="46">
        <v>-6756121</v>
      </c>
      <c r="AG150" s="46">
        <f t="shared" si="92"/>
        <v>-6756121</v>
      </c>
      <c r="AH150" s="46">
        <v>-1757772</v>
      </c>
      <c r="AI150" s="46">
        <v>-3398364</v>
      </c>
      <c r="AJ150" s="46">
        <v>-5059954</v>
      </c>
      <c r="AK150" s="46">
        <v>-6722713</v>
      </c>
      <c r="AL150" s="46">
        <f t="shared" si="93"/>
        <v>-6722713</v>
      </c>
      <c r="AM150" s="46">
        <v>-1743238</v>
      </c>
      <c r="AN150" s="46">
        <v>-3343545</v>
      </c>
      <c r="AO150" s="46">
        <v>-5143166</v>
      </c>
      <c r="AP150" s="46">
        <v>-7331390</v>
      </c>
      <c r="AQ150" s="46">
        <f t="shared" si="94"/>
        <v>-7331390</v>
      </c>
      <c r="AS150" s="46">
        <v>-1598673</v>
      </c>
      <c r="AT150" s="46">
        <v>-3057890</v>
      </c>
      <c r="AU150" s="46">
        <v>-4722978</v>
      </c>
      <c r="AV150" s="46"/>
      <c r="AW150" s="46">
        <v>-6760873.7062698286</v>
      </c>
      <c r="AX150" s="46">
        <v>-1739695</v>
      </c>
      <c r="AY150" s="46">
        <v>-3686587</v>
      </c>
      <c r="AZ150" s="46">
        <v>-5096491</v>
      </c>
      <c r="BA150" s="46"/>
      <c r="BB150" s="46">
        <v>-6663875</v>
      </c>
      <c r="BC150" s="46">
        <v>-1702826</v>
      </c>
      <c r="BD150" s="46">
        <v>-2375684</v>
      </c>
    </row>
    <row r="151" spans="1:56">
      <c r="B151" s="65" t="s">
        <v>125</v>
      </c>
      <c r="C151" s="6" t="s">
        <v>27</v>
      </c>
      <c r="D151" s="46"/>
      <c r="E151" s="46"/>
      <c r="F151" s="46"/>
      <c r="G151" s="46"/>
      <c r="H151" s="46"/>
      <c r="I151" s="46">
        <v>-271583</v>
      </c>
      <c r="J151" s="46">
        <v>-515103</v>
      </c>
      <c r="K151" s="46">
        <v>-1165185</v>
      </c>
      <c r="L151" s="46">
        <v>-1938769</v>
      </c>
      <c r="M151" s="46">
        <v>-1938769</v>
      </c>
      <c r="N151" s="46">
        <v>-640524</v>
      </c>
      <c r="O151" s="46">
        <v>-1250371</v>
      </c>
      <c r="P151" s="46">
        <v>-1800612</v>
      </c>
      <c r="Q151" s="46">
        <v>-2405315</v>
      </c>
      <c r="R151" s="46">
        <v>-2405315</v>
      </c>
      <c r="S151" s="46">
        <v>-669386</v>
      </c>
      <c r="T151" s="46">
        <v>-1247868</v>
      </c>
      <c r="U151" s="46">
        <v>-1832337</v>
      </c>
      <c r="V151" s="46">
        <v>-2433652</v>
      </c>
      <c r="W151" s="46">
        <v>-2433652</v>
      </c>
      <c r="X151" s="46">
        <v>-638808</v>
      </c>
      <c r="Y151" s="46">
        <v>-1128812</v>
      </c>
      <c r="Z151" s="46">
        <v>-1669876</v>
      </c>
      <c r="AA151" s="46">
        <v>-2165184.3101882506</v>
      </c>
      <c r="AB151" s="46">
        <v>-2165184.3101882506</v>
      </c>
      <c r="AC151" s="46">
        <v>-581052</v>
      </c>
      <c r="AD151" s="46">
        <v>-1187656</v>
      </c>
      <c r="AE151" s="46">
        <v>-1525978</v>
      </c>
      <c r="AF151" s="46">
        <v>-1820279</v>
      </c>
      <c r="AG151" s="46">
        <f t="shared" si="92"/>
        <v>-1820279</v>
      </c>
      <c r="AH151" s="46">
        <v>-496577</v>
      </c>
      <c r="AI151" s="46">
        <v>-960316</v>
      </c>
      <c r="AJ151" s="46">
        <v>-1475997</v>
      </c>
      <c r="AK151" s="46">
        <v>-1955310</v>
      </c>
      <c r="AL151" s="46">
        <f t="shared" si="93"/>
        <v>-1955310</v>
      </c>
      <c r="AM151" s="46">
        <v>-559714</v>
      </c>
      <c r="AN151" s="46">
        <v>-983543</v>
      </c>
      <c r="AO151" s="46">
        <v>-1395536</v>
      </c>
      <c r="AP151" s="46">
        <v>-1789022</v>
      </c>
      <c r="AQ151" s="46">
        <f t="shared" si="94"/>
        <v>-1789022</v>
      </c>
      <c r="AS151" s="46">
        <v>-559714</v>
      </c>
      <c r="AT151" s="46">
        <v>-983543</v>
      </c>
      <c r="AU151" s="46">
        <v>-1395536</v>
      </c>
      <c r="AV151" s="46"/>
      <c r="AW151" s="46">
        <v>-1789022</v>
      </c>
      <c r="AX151" s="46">
        <v>-504940</v>
      </c>
      <c r="AY151" s="46">
        <v>-974992</v>
      </c>
      <c r="AZ151" s="46">
        <v>-1424201</v>
      </c>
      <c r="BA151" s="46"/>
      <c r="BB151" s="46">
        <v>-1644806</v>
      </c>
      <c r="BC151" s="46">
        <v>-385300</v>
      </c>
      <c r="BD151" s="46">
        <v>-600760</v>
      </c>
    </row>
    <row r="152" spans="1:56">
      <c r="B152" s="65" t="s">
        <v>126</v>
      </c>
      <c r="C152" s="6" t="s">
        <v>27</v>
      </c>
      <c r="D152" s="46"/>
      <c r="E152" s="46"/>
      <c r="F152" s="46"/>
      <c r="G152" s="46"/>
      <c r="H152" s="46"/>
      <c r="I152" s="46">
        <v>-18000</v>
      </c>
      <c r="J152" s="46">
        <v>-18000</v>
      </c>
      <c r="K152" s="46">
        <v>-18000</v>
      </c>
      <c r="L152" s="46">
        <v>-19325</v>
      </c>
      <c r="M152" s="46">
        <v>-19325</v>
      </c>
      <c r="N152" s="46">
        <v>-18058</v>
      </c>
      <c r="O152" s="46">
        <v>-18213</v>
      </c>
      <c r="P152" s="46">
        <v>-18355</v>
      </c>
      <c r="Q152" s="46">
        <v>-31215</v>
      </c>
      <c r="R152" s="46">
        <v>-31215</v>
      </c>
      <c r="S152" s="46">
        <v>-113362</v>
      </c>
      <c r="T152" s="46">
        <v>-251847</v>
      </c>
      <c r="U152" s="46">
        <v>-362026</v>
      </c>
      <c r="V152" s="46">
        <v>-528214</v>
      </c>
      <c r="W152" s="46">
        <v>-528214</v>
      </c>
      <c r="X152" s="46">
        <v>-73264</v>
      </c>
      <c r="Y152" s="46">
        <v>-151537</v>
      </c>
      <c r="Z152" s="46">
        <v>-231010</v>
      </c>
      <c r="AA152" s="46">
        <v>-351177</v>
      </c>
      <c r="AB152" s="46">
        <v>-351177</v>
      </c>
      <c r="AC152" s="46">
        <v>-44508</v>
      </c>
      <c r="AD152" s="46">
        <v>-86060</v>
      </c>
      <c r="AE152" s="46">
        <v>-130113</v>
      </c>
      <c r="AF152" s="46">
        <v>-162839</v>
      </c>
      <c r="AG152" s="46">
        <f t="shared" si="92"/>
        <v>-162839</v>
      </c>
      <c r="AH152" s="46">
        <v>-63648</v>
      </c>
      <c r="AI152" s="46">
        <v>-112785</v>
      </c>
      <c r="AJ152" s="46">
        <v>-163707</v>
      </c>
      <c r="AK152" s="46">
        <v>-223706</v>
      </c>
      <c r="AL152" s="46">
        <f t="shared" si="93"/>
        <v>-223706</v>
      </c>
      <c r="AM152" s="46">
        <v>-76643</v>
      </c>
      <c r="AN152" s="46">
        <v>-127326</v>
      </c>
      <c r="AO152" s="46">
        <v>-182722</v>
      </c>
      <c r="AP152" s="46">
        <v>-255988</v>
      </c>
      <c r="AQ152" s="46">
        <f t="shared" si="94"/>
        <v>-255988</v>
      </c>
      <c r="AS152" s="46">
        <v>-76643</v>
      </c>
      <c r="AT152" s="46">
        <v>-127326</v>
      </c>
      <c r="AU152" s="46">
        <v>-182722</v>
      </c>
      <c r="AV152" s="46"/>
      <c r="AW152" s="46">
        <v>-255988</v>
      </c>
      <c r="AX152" s="46">
        <v>-51345</v>
      </c>
      <c r="AY152" s="46">
        <v>-152217</v>
      </c>
      <c r="AZ152" s="46">
        <v>-210046</v>
      </c>
      <c r="BA152" s="46"/>
      <c r="BB152" s="46">
        <v>-267643</v>
      </c>
      <c r="BC152" s="46">
        <v>-38866</v>
      </c>
      <c r="BD152" s="46">
        <v>-45569</v>
      </c>
    </row>
    <row r="153" spans="1:56">
      <c r="B153" s="65" t="s">
        <v>128</v>
      </c>
      <c r="C153" s="6" t="s">
        <v>27</v>
      </c>
      <c r="D153" s="46"/>
      <c r="E153" s="46"/>
      <c r="F153" s="46"/>
      <c r="G153" s="46"/>
      <c r="H153" s="46"/>
      <c r="I153" s="46">
        <v>-2908</v>
      </c>
      <c r="J153" s="46">
        <v>-29470</v>
      </c>
      <c r="K153" s="46">
        <v>-27518</v>
      </c>
      <c r="L153" s="46">
        <v>-3018</v>
      </c>
      <c r="M153" s="46">
        <v>-3018</v>
      </c>
      <c r="N153" s="46">
        <v>-25643</v>
      </c>
      <c r="O153" s="46">
        <v>-47493</v>
      </c>
      <c r="P153" s="46">
        <v>-54842</v>
      </c>
      <c r="Q153" s="46">
        <v>-83033</v>
      </c>
      <c r="R153" s="46">
        <v>-83033</v>
      </c>
      <c r="S153" s="46">
        <v>-22558</v>
      </c>
      <c r="T153" s="46">
        <v>-49969</v>
      </c>
      <c r="U153" s="46">
        <v>-79234</v>
      </c>
      <c r="V153" s="46">
        <v>-108389</v>
      </c>
      <c r="W153" s="46">
        <v>-108389</v>
      </c>
      <c r="X153" s="46">
        <v>-13586</v>
      </c>
      <c r="Y153" s="46">
        <v>-20878</v>
      </c>
      <c r="Z153" s="46">
        <v>-30077</v>
      </c>
      <c r="AA153" s="46">
        <v>-57963</v>
      </c>
      <c r="AB153" s="46">
        <v>-57963</v>
      </c>
      <c r="AC153" s="46">
        <v>-12016</v>
      </c>
      <c r="AD153" s="46">
        <v>-33127</v>
      </c>
      <c r="AE153" s="46">
        <v>-47483</v>
      </c>
      <c r="AF153" s="46">
        <v>-59556</v>
      </c>
      <c r="AG153" s="46">
        <f t="shared" si="92"/>
        <v>-59556</v>
      </c>
      <c r="AH153" s="46">
        <v>-18803</v>
      </c>
      <c r="AI153" s="46">
        <v>-71703</v>
      </c>
      <c r="AJ153" s="46">
        <v>-85731</v>
      </c>
      <c r="AK153" s="46">
        <v>-91986</v>
      </c>
      <c r="AL153" s="46">
        <f t="shared" si="93"/>
        <v>-91986</v>
      </c>
      <c r="AM153" s="46">
        <v>-11796</v>
      </c>
      <c r="AN153" s="46">
        <v>-40145</v>
      </c>
      <c r="AO153" s="46">
        <v>-50426</v>
      </c>
      <c r="AP153" s="46">
        <v>-29186</v>
      </c>
      <c r="AQ153" s="46">
        <f t="shared" si="94"/>
        <v>-29186</v>
      </c>
      <c r="AS153" s="46">
        <v>-11796</v>
      </c>
      <c r="AT153" s="46">
        <v>-40145</v>
      </c>
      <c r="AU153" s="46">
        <v>-50426</v>
      </c>
      <c r="AV153" s="46"/>
      <c r="AW153" s="46">
        <v>-29186</v>
      </c>
      <c r="AX153" s="46">
        <v>-12719</v>
      </c>
      <c r="AY153" s="46">
        <v>-29750</v>
      </c>
      <c r="AZ153" s="46">
        <v>-32566</v>
      </c>
      <c r="BA153" s="46"/>
      <c r="BB153" s="46">
        <v>-45311</v>
      </c>
      <c r="BC153" s="46">
        <v>-49056</v>
      </c>
      <c r="BD153" s="46">
        <v>-55164</v>
      </c>
    </row>
    <row r="154" spans="1:56">
      <c r="B154" s="65" t="s">
        <v>129</v>
      </c>
      <c r="C154" s="6" t="s">
        <v>27</v>
      </c>
      <c r="D154" s="46"/>
      <c r="E154" s="46"/>
      <c r="F154" s="46"/>
      <c r="G154" s="46"/>
      <c r="H154" s="46"/>
      <c r="I154" s="46">
        <v>5140</v>
      </c>
      <c r="J154" s="46">
        <v>5622</v>
      </c>
      <c r="K154" s="46">
        <v>-58793</v>
      </c>
      <c r="L154" s="46">
        <v>-50433</v>
      </c>
      <c r="M154" s="46">
        <v>-50433</v>
      </c>
      <c r="N154" s="46">
        <v>55656</v>
      </c>
      <c r="O154" s="46">
        <v>46381</v>
      </c>
      <c r="P154" s="46">
        <v>70137</v>
      </c>
      <c r="Q154" s="46">
        <v>76761</v>
      </c>
      <c r="R154" s="46">
        <v>76761</v>
      </c>
      <c r="S154" s="46">
        <v>6970</v>
      </c>
      <c r="T154" s="46">
        <v>4721</v>
      </c>
      <c r="U154" s="46">
        <v>-30026</v>
      </c>
      <c r="V154" s="46">
        <v>-251657</v>
      </c>
      <c r="W154" s="46">
        <v>-251657</v>
      </c>
      <c r="X154" s="46">
        <v>-123659</v>
      </c>
      <c r="Y154" s="46">
        <v>-93879</v>
      </c>
      <c r="Z154" s="46">
        <v>-191865</v>
      </c>
      <c r="AA154" s="46">
        <v>-184627</v>
      </c>
      <c r="AB154" s="46">
        <v>-184627</v>
      </c>
      <c r="AC154" s="46">
        <v>-32346</v>
      </c>
      <c r="AD154" s="46">
        <v>-68147</v>
      </c>
      <c r="AE154" s="46">
        <v>-126739.894</v>
      </c>
      <c r="AF154" s="46">
        <v>-209269</v>
      </c>
      <c r="AG154" s="46">
        <f t="shared" si="92"/>
        <v>-209269</v>
      </c>
      <c r="AH154" s="46">
        <v>-26201</v>
      </c>
      <c r="AI154" s="46">
        <v>-41968</v>
      </c>
      <c r="AJ154" s="46">
        <v>-59480</v>
      </c>
      <c r="AK154" s="46">
        <v>-8931</v>
      </c>
      <c r="AL154" s="46">
        <f t="shared" si="93"/>
        <v>-8931</v>
      </c>
      <c r="AM154" s="46">
        <v>-6322</v>
      </c>
      <c r="AN154" s="46">
        <v>-15745</v>
      </c>
      <c r="AO154" s="46">
        <v>-9754</v>
      </c>
      <c r="AP154" s="46">
        <v>39612</v>
      </c>
      <c r="AQ154" s="46">
        <f t="shared" si="94"/>
        <v>39612</v>
      </c>
      <c r="AS154" s="46">
        <v>-6322</v>
      </c>
      <c r="AT154" s="46">
        <v>-15745</v>
      </c>
      <c r="AU154" s="46">
        <v>-9754</v>
      </c>
      <c r="AV154" s="46"/>
      <c r="AW154" s="46">
        <v>39612</v>
      </c>
      <c r="AX154" s="46">
        <v>-27988</v>
      </c>
      <c r="AY154" s="46">
        <v>-26071</v>
      </c>
      <c r="AZ154" s="46">
        <v>117423</v>
      </c>
      <c r="BA154" s="46"/>
      <c r="BB154" s="46">
        <v>241286</v>
      </c>
      <c r="BC154" s="46">
        <v>-86436</v>
      </c>
      <c r="BD154" s="46">
        <v>38876</v>
      </c>
    </row>
    <row r="155" spans="1:56">
      <c r="B155" s="70"/>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S155" s="46"/>
      <c r="AT155" s="46"/>
      <c r="AU155" s="46"/>
      <c r="AV155" s="46"/>
      <c r="AW155" s="46"/>
      <c r="AX155" s="46"/>
      <c r="AY155" s="46"/>
      <c r="AZ155" s="46"/>
      <c r="BA155" s="46"/>
      <c r="BB155" s="46"/>
      <c r="BC155" s="46"/>
      <c r="BD155" s="46"/>
    </row>
    <row r="156" spans="1:56" s="63" customFormat="1">
      <c r="B156" s="63" t="s">
        <v>130</v>
      </c>
      <c r="C156" s="71" t="s">
        <v>27</v>
      </c>
      <c r="D156" s="67"/>
      <c r="E156" s="67"/>
      <c r="F156" s="67"/>
      <c r="G156" s="67"/>
      <c r="H156" s="67"/>
      <c r="I156" s="67">
        <v>120992</v>
      </c>
      <c r="J156" s="67">
        <v>298784</v>
      </c>
      <c r="K156" s="67">
        <v>686863</v>
      </c>
      <c r="L156" s="67">
        <v>1203812</v>
      </c>
      <c r="M156" s="67">
        <f t="shared" ref="M156:AP156" si="95">SUM(M146:M154)</f>
        <v>1150826</v>
      </c>
      <c r="N156" s="67">
        <f t="shared" si="95"/>
        <v>-111928</v>
      </c>
      <c r="O156" s="67">
        <f t="shared" si="95"/>
        <v>98769</v>
      </c>
      <c r="P156" s="67">
        <f t="shared" si="95"/>
        <v>647550</v>
      </c>
      <c r="Q156" s="67">
        <f t="shared" si="95"/>
        <v>1397388</v>
      </c>
      <c r="R156" s="67">
        <f t="shared" si="95"/>
        <v>1397388</v>
      </c>
      <c r="S156" s="67">
        <f t="shared" si="95"/>
        <v>23210</v>
      </c>
      <c r="T156" s="67">
        <f t="shared" si="95"/>
        <v>388568</v>
      </c>
      <c r="U156" s="67">
        <f t="shared" si="95"/>
        <v>599185</v>
      </c>
      <c r="V156" s="67">
        <f t="shared" si="95"/>
        <v>1319850</v>
      </c>
      <c r="W156" s="67">
        <f t="shared" si="95"/>
        <v>1319850</v>
      </c>
      <c r="X156" s="67">
        <f t="shared" si="95"/>
        <v>356720</v>
      </c>
      <c r="Y156" s="67">
        <f t="shared" si="95"/>
        <v>794986</v>
      </c>
      <c r="Z156" s="67">
        <f t="shared" si="95"/>
        <v>1177062</v>
      </c>
      <c r="AA156" s="67">
        <f t="shared" si="95"/>
        <v>1672100.6898117494</v>
      </c>
      <c r="AB156" s="67">
        <f t="shared" si="95"/>
        <v>1672100.6898117494</v>
      </c>
      <c r="AC156" s="67">
        <f t="shared" si="95"/>
        <v>65711</v>
      </c>
      <c r="AD156" s="67">
        <f t="shared" si="95"/>
        <v>413587</v>
      </c>
      <c r="AE156" s="67">
        <f t="shared" si="95"/>
        <v>609649.00000000035</v>
      </c>
      <c r="AF156" s="67">
        <f t="shared" si="95"/>
        <v>980884</v>
      </c>
      <c r="AG156" s="67">
        <f t="shared" si="95"/>
        <v>980884</v>
      </c>
      <c r="AH156" s="67">
        <f t="shared" si="95"/>
        <v>167845</v>
      </c>
      <c r="AI156" s="67">
        <f t="shared" si="95"/>
        <v>469505</v>
      </c>
      <c r="AJ156" s="67">
        <f t="shared" si="95"/>
        <v>956307</v>
      </c>
      <c r="AK156" s="67">
        <f t="shared" si="95"/>
        <v>1666740</v>
      </c>
      <c r="AL156" s="67">
        <f t="shared" si="95"/>
        <v>1666740</v>
      </c>
      <c r="AM156" s="67">
        <f t="shared" si="95"/>
        <v>325907</v>
      </c>
      <c r="AN156" s="67">
        <f t="shared" si="95"/>
        <v>461050</v>
      </c>
      <c r="AO156" s="67">
        <f t="shared" si="95"/>
        <v>735983</v>
      </c>
      <c r="AP156" s="67">
        <f t="shared" si="95"/>
        <v>1516930</v>
      </c>
      <c r="AQ156" s="67">
        <f t="shared" ref="AQ156" si="96">SUM(AQ146:AQ154)</f>
        <v>1516930</v>
      </c>
      <c r="AS156" s="67">
        <f t="shared" ref="AS156:AU156" si="97">SUM(AS146:AS154)</f>
        <v>470472</v>
      </c>
      <c r="AT156" s="67">
        <f t="shared" si="97"/>
        <v>746705</v>
      </c>
      <c r="AU156" s="67">
        <f t="shared" si="97"/>
        <v>1156171</v>
      </c>
      <c r="AV156" s="67"/>
      <c r="AW156" s="67">
        <f>SUM(AW146:AW154)</f>
        <v>2087446.2937301714</v>
      </c>
      <c r="AX156" s="67">
        <f>SUM(AX146:AX154)</f>
        <v>226545</v>
      </c>
      <c r="AY156" s="67">
        <f>SUM(AY146:AY154)</f>
        <v>849297</v>
      </c>
      <c r="AZ156" s="67">
        <f t="shared" ref="AZ156" si="98">SUM(AZ146:AZ154)</f>
        <v>1649597</v>
      </c>
      <c r="BA156" s="67"/>
      <c r="BB156" s="67">
        <f t="shared" ref="BB156:BD156" si="99">SUM(BB146:BB154)</f>
        <v>2826667</v>
      </c>
      <c r="BC156" s="67">
        <f t="shared" si="99"/>
        <v>181336</v>
      </c>
      <c r="BD156" s="67">
        <f t="shared" si="99"/>
        <v>173400</v>
      </c>
    </row>
    <row r="157" spans="1:56">
      <c r="B157" s="70"/>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S157" s="46"/>
      <c r="AT157" s="46"/>
      <c r="AU157" s="46"/>
      <c r="AV157" s="46"/>
      <c r="AW157" s="46"/>
      <c r="AX157" s="46"/>
      <c r="AY157" s="46"/>
      <c r="AZ157" s="46"/>
      <c r="BA157" s="46"/>
      <c r="BB157" s="46"/>
      <c r="BC157" s="46"/>
      <c r="BD157" s="46"/>
    </row>
    <row r="158" spans="1:56">
      <c r="A158" s="63" t="s">
        <v>131</v>
      </c>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S158" s="64"/>
      <c r="AT158" s="64"/>
      <c r="AU158" s="64"/>
      <c r="AV158" s="64"/>
      <c r="AW158" s="64"/>
      <c r="AX158" s="64"/>
      <c r="AY158" s="64"/>
      <c r="AZ158" s="64"/>
      <c r="BA158" s="64"/>
      <c r="BB158" s="64"/>
      <c r="BC158" s="46"/>
      <c r="BD158" s="46"/>
    </row>
    <row r="159" spans="1:56">
      <c r="A159" s="63"/>
      <c r="B159" s="69" t="s">
        <v>170</v>
      </c>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46">
        <v>6124</v>
      </c>
      <c r="AJ159" s="46">
        <v>6124</v>
      </c>
      <c r="AK159" s="64">
        <v>6503</v>
      </c>
      <c r="AL159" s="46">
        <f t="shared" si="93"/>
        <v>6503</v>
      </c>
      <c r="AM159" s="46"/>
      <c r="AN159" s="46">
        <v>40248</v>
      </c>
      <c r="AO159" s="46">
        <v>40248</v>
      </c>
      <c r="AP159" s="46">
        <v>69724</v>
      </c>
      <c r="AQ159" s="46">
        <f t="shared" si="94"/>
        <v>69724</v>
      </c>
      <c r="AS159" s="46"/>
      <c r="AT159" s="46">
        <v>40248</v>
      </c>
      <c r="AU159" s="46">
        <v>40248</v>
      </c>
      <c r="AV159" s="46"/>
      <c r="AW159" s="46">
        <v>69724</v>
      </c>
      <c r="AX159" s="46"/>
      <c r="AY159" s="46"/>
      <c r="AZ159" s="46">
        <v>0</v>
      </c>
      <c r="BA159" s="46"/>
      <c r="BB159" s="46">
        <v>0</v>
      </c>
      <c r="BC159" s="46"/>
      <c r="BD159" s="46"/>
    </row>
    <row r="160" spans="1:56">
      <c r="A160" s="63"/>
      <c r="B160" s="69" t="s">
        <v>183</v>
      </c>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46"/>
      <c r="AJ160" s="46"/>
      <c r="AK160" s="64"/>
      <c r="AL160" s="46"/>
      <c r="AM160" s="46"/>
      <c r="AN160" s="46"/>
      <c r="AO160" s="46"/>
      <c r="AP160" s="46"/>
      <c r="AQ160" s="46"/>
      <c r="AS160" s="46"/>
      <c r="AT160" s="46">
        <v>0</v>
      </c>
      <c r="AU160" s="46">
        <v>0</v>
      </c>
      <c r="AV160" s="46"/>
      <c r="AW160" s="46"/>
      <c r="AX160" s="46"/>
      <c r="AY160" s="46">
        <v>-6</v>
      </c>
      <c r="AZ160" s="46">
        <v>-5</v>
      </c>
      <c r="BA160" s="46"/>
      <c r="BB160" s="46"/>
      <c r="BC160" s="46"/>
      <c r="BD160" s="46"/>
    </row>
    <row r="161" spans="1:56">
      <c r="A161" s="63"/>
      <c r="B161" s="69" t="s">
        <v>179</v>
      </c>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46"/>
      <c r="AJ161" s="46"/>
      <c r="AK161" s="64"/>
      <c r="AL161" s="46"/>
      <c r="AM161" s="46"/>
      <c r="AN161" s="46"/>
      <c r="AO161" s="46"/>
      <c r="AP161" s="46">
        <v>-2</v>
      </c>
      <c r="AQ161" s="46">
        <f t="shared" si="94"/>
        <v>-2</v>
      </c>
      <c r="AS161" s="46"/>
      <c r="AT161" s="46"/>
      <c r="AU161" s="46">
        <v>0</v>
      </c>
      <c r="AV161" s="46"/>
      <c r="AW161" s="46">
        <v>-2</v>
      </c>
      <c r="AX161" s="46"/>
      <c r="AY161" s="46">
        <v>-289582</v>
      </c>
      <c r="AZ161" s="46">
        <v>-294105</v>
      </c>
      <c r="BA161" s="46"/>
      <c r="BB161" s="46">
        <v>-294105</v>
      </c>
      <c r="BC161" s="46"/>
      <c r="BD161" s="46"/>
    </row>
    <row r="162" spans="1:56">
      <c r="B162" s="69" t="s">
        <v>132</v>
      </c>
      <c r="C162" s="6" t="s">
        <v>27</v>
      </c>
      <c r="D162" s="46"/>
      <c r="E162" s="46"/>
      <c r="F162" s="46"/>
      <c r="G162" s="46"/>
      <c r="H162" s="46"/>
      <c r="I162" s="46"/>
      <c r="J162" s="46"/>
      <c r="K162" s="46">
        <v>-3236</v>
      </c>
      <c r="L162" s="46">
        <v>-3223</v>
      </c>
      <c r="M162" s="46">
        <v>-3223</v>
      </c>
      <c r="N162" s="46" t="s">
        <v>133</v>
      </c>
      <c r="O162" s="46"/>
      <c r="P162" s="46">
        <v>-5510</v>
      </c>
      <c r="Q162" s="46">
        <v>-5517</v>
      </c>
      <c r="R162" s="46">
        <v>-5517</v>
      </c>
      <c r="S162" s="46">
        <v>2</v>
      </c>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S162" s="46"/>
      <c r="AT162" s="46"/>
      <c r="AU162" s="46"/>
      <c r="AV162" s="46"/>
      <c r="AW162" s="46"/>
      <c r="AX162" s="46"/>
      <c r="AY162" s="46"/>
      <c r="AZ162" s="46"/>
      <c r="BA162" s="46"/>
      <c r="BB162" s="46"/>
      <c r="BC162" s="46"/>
      <c r="BD162" s="46"/>
    </row>
    <row r="163" spans="1:56">
      <c r="B163" s="69" t="s">
        <v>134</v>
      </c>
      <c r="C163" s="6" t="s">
        <v>27</v>
      </c>
      <c r="D163" s="46"/>
      <c r="E163" s="46"/>
      <c r="F163" s="46"/>
      <c r="G163" s="46"/>
      <c r="H163" s="46"/>
      <c r="I163" s="46"/>
      <c r="J163" s="46"/>
      <c r="K163" s="46"/>
      <c r="L163" s="46"/>
      <c r="M163" s="46"/>
      <c r="N163" s="46"/>
      <c r="O163" s="46"/>
      <c r="P163" s="46"/>
      <c r="Q163" s="46">
        <v>-497</v>
      </c>
      <c r="R163" s="46">
        <v>-497</v>
      </c>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S163" s="46"/>
      <c r="AT163" s="46"/>
      <c r="AU163" s="46"/>
      <c r="AV163" s="46"/>
      <c r="AW163" s="46"/>
      <c r="AX163" s="46"/>
      <c r="AY163" s="46"/>
      <c r="AZ163" s="46"/>
      <c r="BA163" s="46"/>
      <c r="BB163" s="46"/>
      <c r="BC163" s="46"/>
      <c r="BD163" s="46"/>
    </row>
    <row r="164" spans="1:56">
      <c r="B164" s="69" t="s">
        <v>135</v>
      </c>
      <c r="C164" s="6" t="s">
        <v>27</v>
      </c>
      <c r="D164" s="46"/>
      <c r="E164" s="46"/>
      <c r="F164" s="46"/>
      <c r="G164" s="46"/>
      <c r="H164" s="46"/>
      <c r="I164" s="46"/>
      <c r="J164" s="46">
        <v>77312</v>
      </c>
      <c r="K164" s="46">
        <v>316532</v>
      </c>
      <c r="L164" s="46">
        <v>386379</v>
      </c>
      <c r="M164" s="46">
        <v>386379</v>
      </c>
      <c r="N164" s="46">
        <v>76737</v>
      </c>
      <c r="O164" s="46">
        <v>70371</v>
      </c>
      <c r="P164" s="46">
        <v>79069</v>
      </c>
      <c r="Q164" s="46">
        <v>270485</v>
      </c>
      <c r="R164" s="46">
        <v>270485</v>
      </c>
      <c r="S164" s="46">
        <v>201491</v>
      </c>
      <c r="T164" s="46">
        <v>370396</v>
      </c>
      <c r="U164" s="46">
        <v>441720</v>
      </c>
      <c r="V164" s="46">
        <v>518</v>
      </c>
      <c r="W164" s="46">
        <v>518</v>
      </c>
      <c r="X164" s="46">
        <v>143825</v>
      </c>
      <c r="Y164" s="46">
        <v>200455</v>
      </c>
      <c r="Z164" s="46">
        <v>273390</v>
      </c>
      <c r="AA164" s="46">
        <v>519460</v>
      </c>
      <c r="AB164" s="46">
        <v>519460</v>
      </c>
      <c r="AC164" s="46">
        <v>755473</v>
      </c>
      <c r="AD164" s="46">
        <v>1507952</v>
      </c>
      <c r="AE164" s="46">
        <v>2291190</v>
      </c>
      <c r="AF164" s="46">
        <v>2969731</v>
      </c>
      <c r="AG164" s="46">
        <f t="shared" si="92"/>
        <v>2969731</v>
      </c>
      <c r="AH164" s="46">
        <v>742456</v>
      </c>
      <c r="AI164" s="46">
        <v>1403463</v>
      </c>
      <c r="AJ164" s="46">
        <v>2265509</v>
      </c>
      <c r="AK164" s="46">
        <v>3248693</v>
      </c>
      <c r="AL164" s="46">
        <f t="shared" si="93"/>
        <v>3248693</v>
      </c>
      <c r="AM164" s="46">
        <v>903496</v>
      </c>
      <c r="AN164" s="46">
        <v>1937709</v>
      </c>
      <c r="AO164" s="46">
        <v>2695736</v>
      </c>
      <c r="AP164" s="46">
        <v>3645608</v>
      </c>
      <c r="AQ164" s="46">
        <f t="shared" si="94"/>
        <v>3645608</v>
      </c>
      <c r="AS164" s="46">
        <v>903496</v>
      </c>
      <c r="AT164" s="46">
        <v>1937709</v>
      </c>
      <c r="AU164" s="46">
        <v>2690336</v>
      </c>
      <c r="AV164" s="46"/>
      <c r="AW164" s="46">
        <v>3645608</v>
      </c>
      <c r="AX164" s="46">
        <v>728847</v>
      </c>
      <c r="AY164" s="46">
        <v>2057987</v>
      </c>
      <c r="AZ164" s="46">
        <v>3066595</v>
      </c>
      <c r="BA164" s="46"/>
      <c r="BB164" s="46">
        <v>4063582</v>
      </c>
      <c r="BC164" s="46">
        <v>856363</v>
      </c>
      <c r="BD164" s="46"/>
    </row>
    <row r="165" spans="1:56">
      <c r="B165" s="69" t="s">
        <v>136</v>
      </c>
      <c r="C165" s="6" t="s">
        <v>27</v>
      </c>
      <c r="D165" s="46"/>
      <c r="E165" s="46"/>
      <c r="F165" s="46"/>
      <c r="G165" s="46"/>
      <c r="H165" s="46"/>
      <c r="I165" s="46"/>
      <c r="J165" s="46">
        <v>42</v>
      </c>
      <c r="K165" s="46" t="s">
        <v>133</v>
      </c>
      <c r="L165" s="46"/>
      <c r="M165" s="46"/>
      <c r="N165" s="46" t="s">
        <v>133</v>
      </c>
      <c r="O165" s="46">
        <v>-129717</v>
      </c>
      <c r="P165" s="46">
        <v>-417479</v>
      </c>
      <c r="Q165" s="46">
        <v>-440801</v>
      </c>
      <c r="R165" s="46">
        <v>-440801</v>
      </c>
      <c r="S165" s="46">
        <v>-299259</v>
      </c>
      <c r="T165" s="46">
        <v>-299259</v>
      </c>
      <c r="U165" s="46">
        <v>-303847</v>
      </c>
      <c r="V165" s="46" t="s">
        <v>133</v>
      </c>
      <c r="W165" s="46" t="s">
        <v>133</v>
      </c>
      <c r="X165" s="46">
        <v>-26241</v>
      </c>
      <c r="Y165" s="46">
        <v>-204439</v>
      </c>
      <c r="Z165" s="46">
        <v>-348301</v>
      </c>
      <c r="AA165" s="46">
        <v>-704115</v>
      </c>
      <c r="AB165" s="46">
        <v>-704115</v>
      </c>
      <c r="AC165" s="46">
        <v>-664564</v>
      </c>
      <c r="AD165" s="46">
        <v>-1355394</v>
      </c>
      <c r="AE165" s="46">
        <v>-2167634</v>
      </c>
      <c r="AF165" s="46">
        <v>-2706733</v>
      </c>
      <c r="AG165" s="46">
        <f t="shared" si="92"/>
        <v>-2706733</v>
      </c>
      <c r="AH165" s="46">
        <v>-719884</v>
      </c>
      <c r="AI165" s="46">
        <v>-1372576</v>
      </c>
      <c r="AJ165" s="46">
        <v>-2198327</v>
      </c>
      <c r="AK165" s="46">
        <v>-3106411</v>
      </c>
      <c r="AL165" s="46">
        <f t="shared" si="93"/>
        <v>-3106411</v>
      </c>
      <c r="AM165" s="46">
        <v>-1083699</v>
      </c>
      <c r="AN165" s="46">
        <v>-1931759</v>
      </c>
      <c r="AO165" s="46">
        <v>-2816134</v>
      </c>
      <c r="AP165" s="46">
        <v>-3548239</v>
      </c>
      <c r="AQ165" s="46">
        <f t="shared" si="94"/>
        <v>-3548239</v>
      </c>
      <c r="AS165" s="46">
        <v>-1083699</v>
      </c>
      <c r="AT165" s="46">
        <v>-1931759</v>
      </c>
      <c r="AU165" s="46">
        <v>-2810734</v>
      </c>
      <c r="AV165" s="46"/>
      <c r="AW165" s="46">
        <v>-3548239</v>
      </c>
      <c r="AX165" s="46">
        <v>-824446</v>
      </c>
      <c r="AY165" s="46">
        <v>-2043453</v>
      </c>
      <c r="AZ165" s="46">
        <v>-3211312</v>
      </c>
      <c r="BA165" s="46"/>
      <c r="BB165" s="46">
        <v>-4131890</v>
      </c>
      <c r="BC165" s="46">
        <v>-682397</v>
      </c>
      <c r="BD165" s="46">
        <v>1195266</v>
      </c>
    </row>
    <row r="166" spans="1:56">
      <c r="B166" s="69" t="s">
        <v>137</v>
      </c>
      <c r="C166" s="6" t="s">
        <v>27</v>
      </c>
      <c r="D166" s="46"/>
      <c r="E166" s="46"/>
      <c r="F166" s="46"/>
      <c r="G166" s="46"/>
      <c r="H166" s="46"/>
      <c r="I166" s="46">
        <v>42</v>
      </c>
      <c r="K166" s="46">
        <v>29175</v>
      </c>
      <c r="L166" s="46">
        <v>73429</v>
      </c>
      <c r="M166" s="46">
        <v>73429</v>
      </c>
      <c r="N166" s="46">
        <v>21754</v>
      </c>
      <c r="O166" s="46">
        <v>154799</v>
      </c>
      <c r="P166" s="46">
        <v>208956</v>
      </c>
      <c r="Q166" s="46">
        <v>225196</v>
      </c>
      <c r="R166" s="46">
        <v>225196</v>
      </c>
      <c r="S166" s="46">
        <v>514218</v>
      </c>
      <c r="T166" s="46">
        <v>510484</v>
      </c>
      <c r="U166" s="46">
        <v>517739</v>
      </c>
      <c r="V166" s="46">
        <v>390038</v>
      </c>
      <c r="W166" s="46">
        <v>524370</v>
      </c>
      <c r="X166" s="46">
        <v>5254</v>
      </c>
      <c r="Y166" s="46">
        <v>22191</v>
      </c>
      <c r="Z166" s="46">
        <v>45016</v>
      </c>
      <c r="AA166" s="46">
        <v>57117.137986405163</v>
      </c>
      <c r="AB166" s="46">
        <v>57117.137986405163</v>
      </c>
      <c r="AC166" s="46">
        <v>12406</v>
      </c>
      <c r="AD166" s="46">
        <v>20451</v>
      </c>
      <c r="AE166" s="46">
        <v>73096</v>
      </c>
      <c r="AF166" s="46">
        <v>76084</v>
      </c>
      <c r="AG166" s="46">
        <f t="shared" si="92"/>
        <v>76084</v>
      </c>
      <c r="AH166" s="46">
        <v>1481</v>
      </c>
      <c r="AI166" s="46">
        <v>19706</v>
      </c>
      <c r="AJ166" s="46">
        <v>21182</v>
      </c>
      <c r="AK166" s="46">
        <v>51316</v>
      </c>
      <c r="AL166" s="46">
        <f t="shared" si="93"/>
        <v>51316</v>
      </c>
      <c r="AM166" s="46">
        <v>107129</v>
      </c>
      <c r="AN166" s="46">
        <v>215904</v>
      </c>
      <c r="AO166" s="46">
        <v>218975</v>
      </c>
      <c r="AP166" s="46">
        <v>223753</v>
      </c>
      <c r="AQ166" s="46">
        <f t="shared" si="94"/>
        <v>223753</v>
      </c>
      <c r="AS166" s="46">
        <v>107129</v>
      </c>
      <c r="AT166" s="46">
        <v>215904</v>
      </c>
      <c r="AU166" s="46">
        <v>218975</v>
      </c>
      <c r="AV166" s="46"/>
      <c r="AW166" s="46">
        <v>223753</v>
      </c>
      <c r="AX166" s="46">
        <v>274</v>
      </c>
      <c r="AY166" s="46">
        <v>28702</v>
      </c>
      <c r="AZ166" s="46">
        <v>47896</v>
      </c>
      <c r="BA166" s="46"/>
      <c r="BB166" s="46">
        <v>50322</v>
      </c>
      <c r="BC166" s="46">
        <v>64941</v>
      </c>
      <c r="BD166" s="46">
        <v>-961050</v>
      </c>
    </row>
    <row r="167" spans="1:56">
      <c r="B167" s="65" t="s">
        <v>138</v>
      </c>
      <c r="C167" s="6" t="s">
        <v>27</v>
      </c>
      <c r="D167" s="46"/>
      <c r="E167" s="46"/>
      <c r="F167" s="46"/>
      <c r="G167" s="46"/>
      <c r="H167" s="46"/>
      <c r="I167" s="46">
        <v>-265274</v>
      </c>
      <c r="J167" s="46">
        <v>-450607</v>
      </c>
      <c r="K167" s="46">
        <v>-1417918</v>
      </c>
      <c r="L167" s="46">
        <v>-2389364</v>
      </c>
      <c r="M167" s="46">
        <v>-2389364</v>
      </c>
      <c r="N167" s="46">
        <v>-373828</v>
      </c>
      <c r="O167" s="46">
        <v>-907467</v>
      </c>
      <c r="P167" s="46">
        <v>-1219718</v>
      </c>
      <c r="Q167" s="46">
        <v>-1381786</v>
      </c>
      <c r="R167" s="46">
        <v>-1381786</v>
      </c>
      <c r="S167" s="46">
        <v>-194926</v>
      </c>
      <c r="T167" s="46">
        <v>-531856</v>
      </c>
      <c r="U167" s="46">
        <v>-888930</v>
      </c>
      <c r="V167" s="46">
        <v>-340324</v>
      </c>
      <c r="W167" s="46">
        <v>-474656</v>
      </c>
      <c r="X167" s="46">
        <v>-297008</v>
      </c>
      <c r="Y167" s="46">
        <v>-490229</v>
      </c>
      <c r="Z167" s="46">
        <v>-886475</v>
      </c>
      <c r="AA167" s="46">
        <v>-1569749.3955385466</v>
      </c>
      <c r="AB167" s="46">
        <v>-1569749.3955385466</v>
      </c>
      <c r="AC167" s="46">
        <v>-290082</v>
      </c>
      <c r="AD167" s="46">
        <v>-409770</v>
      </c>
      <c r="AE167" s="46">
        <v>-522454</v>
      </c>
      <c r="AF167" s="46">
        <v>-694370</v>
      </c>
      <c r="AG167" s="46">
        <f t="shared" si="92"/>
        <v>-694370</v>
      </c>
      <c r="AH167" s="46">
        <v>-67137</v>
      </c>
      <c r="AI167" s="46">
        <v>-189483</v>
      </c>
      <c r="AJ167" s="46">
        <v>-246923</v>
      </c>
      <c r="AK167" s="46">
        <v>-403666</v>
      </c>
      <c r="AL167" s="46">
        <f t="shared" si="93"/>
        <v>-403666</v>
      </c>
      <c r="AM167" s="46">
        <v>-178566</v>
      </c>
      <c r="AN167" s="46">
        <v>-277352</v>
      </c>
      <c r="AO167" s="46">
        <v>-502259</v>
      </c>
      <c r="AP167" s="46">
        <v>-660707</v>
      </c>
      <c r="AQ167" s="46">
        <f t="shared" si="94"/>
        <v>-660707</v>
      </c>
      <c r="AS167" s="46">
        <v>-178566</v>
      </c>
      <c r="AT167" s="46">
        <v>-277352</v>
      </c>
      <c r="AU167" s="46">
        <v>-502259</v>
      </c>
      <c r="AV167" s="46"/>
      <c r="AW167" s="46">
        <v>-660707</v>
      </c>
      <c r="AX167" s="46">
        <v>-181826</v>
      </c>
      <c r="AY167" s="46">
        <v>-406557</v>
      </c>
      <c r="AZ167" s="46">
        <v>-588170</v>
      </c>
      <c r="BA167" s="46"/>
      <c r="BB167" s="46">
        <v>-1276621</v>
      </c>
      <c r="BC167" s="46">
        <v>-134730</v>
      </c>
      <c r="BD167" s="46">
        <v>64941</v>
      </c>
    </row>
    <row r="168" spans="1:56">
      <c r="B168" s="65" t="s">
        <v>139</v>
      </c>
      <c r="C168" s="6" t="s">
        <v>27</v>
      </c>
      <c r="S168" s="46">
        <v>13</v>
      </c>
      <c r="T168" s="46"/>
      <c r="U168" s="46"/>
      <c r="V168" s="46">
        <v>564266</v>
      </c>
      <c r="W168" s="46">
        <v>564266</v>
      </c>
      <c r="X168" s="46">
        <v>17</v>
      </c>
      <c r="Y168" s="46">
        <v>17</v>
      </c>
      <c r="Z168" s="46">
        <v>104</v>
      </c>
      <c r="AA168" s="46">
        <v>91</v>
      </c>
      <c r="AB168" s="46">
        <v>91</v>
      </c>
      <c r="AC168" s="46">
        <v>0</v>
      </c>
      <c r="AD168" s="46">
        <v>4</v>
      </c>
      <c r="AE168" s="46">
        <v>4</v>
      </c>
      <c r="AF168" s="46">
        <v>1</v>
      </c>
      <c r="AG168" s="46">
        <f t="shared" si="92"/>
        <v>1</v>
      </c>
      <c r="AH168" s="46">
        <v>0</v>
      </c>
      <c r="AI168" s="46">
        <v>0</v>
      </c>
      <c r="AJ168" s="46">
        <v>0</v>
      </c>
      <c r="AK168" s="46"/>
      <c r="AL168" s="46">
        <f t="shared" si="93"/>
        <v>0</v>
      </c>
      <c r="AM168" s="46"/>
      <c r="AN168" s="46"/>
      <c r="AO168" s="46"/>
      <c r="AP168" s="46"/>
      <c r="AQ168" s="46"/>
      <c r="AS168" s="46"/>
      <c r="AT168" s="46"/>
      <c r="AU168" s="46"/>
      <c r="AV168" s="46"/>
      <c r="AW168" s="46">
        <v>0</v>
      </c>
      <c r="AX168" s="46"/>
      <c r="AY168" s="46"/>
      <c r="AZ168" s="46"/>
      <c r="BA168" s="46"/>
      <c r="BB168" s="46"/>
      <c r="BC168" s="46"/>
      <c r="BD168" s="46"/>
    </row>
    <row r="169" spans="1:56">
      <c r="B169" s="65" t="s">
        <v>140</v>
      </c>
      <c r="C169" s="6" t="s">
        <v>27</v>
      </c>
      <c r="D169" s="46"/>
      <c r="E169" s="46"/>
      <c r="F169" s="46"/>
      <c r="G169" s="46"/>
      <c r="H169" s="46"/>
      <c r="I169" s="46">
        <v>-8739</v>
      </c>
      <c r="J169" s="46">
        <v>-19832</v>
      </c>
      <c r="K169" s="46">
        <v>-38307</v>
      </c>
      <c r="L169" s="46">
        <v>-59166</v>
      </c>
      <c r="M169" s="46">
        <v>-59166</v>
      </c>
      <c r="N169" s="46">
        <v>-9204</v>
      </c>
      <c r="O169" s="46">
        <v>-13408</v>
      </c>
      <c r="P169" s="46">
        <v>-21081</v>
      </c>
      <c r="Q169" s="46">
        <v>-43484</v>
      </c>
      <c r="R169" s="46">
        <v>-43484</v>
      </c>
      <c r="S169" s="46">
        <v>-13104</v>
      </c>
      <c r="T169" s="46">
        <v>-23784</v>
      </c>
      <c r="U169" s="46">
        <v>-36267</v>
      </c>
      <c r="V169" s="46">
        <v>-1440445</v>
      </c>
      <c r="W169" s="46">
        <v>-1440445</v>
      </c>
      <c r="X169" s="46">
        <v>-2402</v>
      </c>
      <c r="Y169" s="46">
        <v>-10487</v>
      </c>
      <c r="Z169" s="46">
        <v>-13357</v>
      </c>
      <c r="AA169" s="46">
        <v>-52449</v>
      </c>
      <c r="AB169" s="46">
        <v>-52449</v>
      </c>
      <c r="AC169" s="46">
        <v>-13180</v>
      </c>
      <c r="AD169" s="46">
        <v>-27835</v>
      </c>
      <c r="AE169" s="46">
        <v>-61454</v>
      </c>
      <c r="AF169" s="46">
        <v>-88587</v>
      </c>
      <c r="AG169" s="46">
        <f t="shared" si="92"/>
        <v>-88587</v>
      </c>
      <c r="AH169" s="46">
        <v>-18537</v>
      </c>
      <c r="AI169" s="46">
        <v>-38004</v>
      </c>
      <c r="AJ169" s="46">
        <v>-57413</v>
      </c>
      <c r="AK169" s="46">
        <v>-87318</v>
      </c>
      <c r="AL169" s="46">
        <f t="shared" si="93"/>
        <v>-87318</v>
      </c>
      <c r="AM169" s="46">
        <v>-19911</v>
      </c>
      <c r="AN169" s="46">
        <v>-44830</v>
      </c>
      <c r="AO169" s="46">
        <v>-71215</v>
      </c>
      <c r="AP169" s="46">
        <v>-96206</v>
      </c>
      <c r="AQ169" s="46">
        <f t="shared" si="94"/>
        <v>-96206</v>
      </c>
      <c r="AS169" s="46">
        <v>-19911</v>
      </c>
      <c r="AT169" s="46">
        <v>-44830</v>
      </c>
      <c r="AU169" s="46">
        <v>-71215</v>
      </c>
      <c r="AV169" s="46"/>
      <c r="AW169" s="46">
        <v>-96206</v>
      </c>
      <c r="AX169" s="46">
        <v>-18504</v>
      </c>
      <c r="AY169" s="46">
        <v>-41084</v>
      </c>
      <c r="AZ169" s="46">
        <v>-62842</v>
      </c>
      <c r="BA169" s="46"/>
      <c r="BB169" s="46">
        <v>-140173</v>
      </c>
      <c r="BC169" s="46">
        <v>-13956</v>
      </c>
      <c r="BD169" s="46">
        <v>-209515</v>
      </c>
    </row>
    <row r="170" spans="1:56">
      <c r="B170" s="65" t="s">
        <v>184</v>
      </c>
      <c r="C170" s="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S170" s="46"/>
      <c r="AT170" s="46">
        <v>0</v>
      </c>
      <c r="AU170" s="46">
        <v>0</v>
      </c>
      <c r="AV170" s="46"/>
      <c r="AW170" s="46"/>
      <c r="AX170" s="46"/>
      <c r="AY170" s="46">
        <v>-37000</v>
      </c>
      <c r="AZ170" s="46">
        <v>-47936</v>
      </c>
      <c r="BA170" s="46"/>
      <c r="BB170" s="46"/>
      <c r="BC170" s="46"/>
      <c r="BD170" s="46">
        <v>-39064</v>
      </c>
    </row>
    <row r="171" spans="1:56">
      <c r="B171" s="65" t="s">
        <v>141</v>
      </c>
      <c r="C171" s="6" t="s">
        <v>27</v>
      </c>
      <c r="D171" s="46"/>
      <c r="E171" s="46"/>
      <c r="F171" s="46"/>
      <c r="G171" s="46"/>
      <c r="H171" s="46"/>
      <c r="I171" s="46"/>
      <c r="K171" s="46">
        <v>14158</v>
      </c>
      <c r="L171" s="46">
        <v>38035</v>
      </c>
      <c r="M171" s="46">
        <v>38035</v>
      </c>
      <c r="N171" s="46">
        <v>14386</v>
      </c>
      <c r="O171" s="46">
        <v>14386</v>
      </c>
      <c r="P171" s="46">
        <v>14529</v>
      </c>
      <c r="Q171" s="46">
        <v>22144</v>
      </c>
      <c r="R171" s="46">
        <v>22144</v>
      </c>
      <c r="S171" s="46" t="s">
        <v>133</v>
      </c>
      <c r="T171" s="46" t="s">
        <v>133</v>
      </c>
      <c r="U171" s="46" t="s">
        <v>133</v>
      </c>
      <c r="V171" s="46">
        <v>-55759</v>
      </c>
      <c r="W171" s="46">
        <v>-55759</v>
      </c>
      <c r="X171" s="46"/>
      <c r="Y171" s="46"/>
      <c r="Z171" s="46"/>
      <c r="AA171" s="46"/>
      <c r="AB171" s="46"/>
      <c r="AC171" s="46"/>
      <c r="AD171" s="46"/>
      <c r="AE171" s="46"/>
      <c r="AF171" s="46"/>
      <c r="AG171" s="46"/>
      <c r="AH171" s="46"/>
      <c r="AI171" s="46"/>
      <c r="AK171" s="46"/>
      <c r="AL171" s="46"/>
      <c r="AM171" s="46"/>
      <c r="AN171" s="46"/>
      <c r="AO171" s="46"/>
      <c r="AP171" s="46"/>
      <c r="AQ171" s="46"/>
      <c r="AS171" s="46"/>
      <c r="AT171" s="46"/>
      <c r="AU171" s="46"/>
      <c r="AV171" s="46"/>
      <c r="AW171" s="46"/>
      <c r="AX171" s="46"/>
      <c r="AY171" s="46"/>
      <c r="AZ171" s="46"/>
      <c r="BA171" s="46"/>
      <c r="BB171" s="46"/>
      <c r="BC171" s="46"/>
      <c r="BD171" s="46"/>
    </row>
    <row r="172" spans="1:56">
      <c r="B172" s="65" t="s">
        <v>127</v>
      </c>
      <c r="C172" s="6" t="s">
        <v>27</v>
      </c>
      <c r="D172" s="46"/>
      <c r="E172" s="46"/>
      <c r="F172" s="46"/>
      <c r="G172" s="46"/>
      <c r="H172" s="46"/>
      <c r="I172" s="46">
        <v>2764</v>
      </c>
      <c r="J172" s="46">
        <v>6729</v>
      </c>
      <c r="K172" s="46">
        <v>25913</v>
      </c>
      <c r="L172" s="46">
        <v>52986</v>
      </c>
      <c r="M172" s="46">
        <v>52986</v>
      </c>
      <c r="N172" s="46">
        <v>4112</v>
      </c>
      <c r="O172" s="46">
        <v>4939</v>
      </c>
      <c r="P172" s="46">
        <v>7855</v>
      </c>
      <c r="Q172" s="46">
        <v>11310</v>
      </c>
      <c r="R172" s="46">
        <v>11310</v>
      </c>
      <c r="S172" s="46">
        <v>5094</v>
      </c>
      <c r="T172" s="46">
        <v>6049</v>
      </c>
      <c r="U172" s="46">
        <v>8236</v>
      </c>
      <c r="V172" s="46">
        <v>11589</v>
      </c>
      <c r="W172" s="46">
        <v>11589</v>
      </c>
      <c r="X172" s="46">
        <v>5975</v>
      </c>
      <c r="Y172" s="46">
        <v>13544</v>
      </c>
      <c r="Z172" s="46">
        <v>34465</v>
      </c>
      <c r="AA172" s="46">
        <v>43374</v>
      </c>
      <c r="AB172" s="46">
        <v>43374</v>
      </c>
      <c r="AC172" s="46">
        <v>9420</v>
      </c>
      <c r="AD172" s="46">
        <v>5508</v>
      </c>
      <c r="AE172" s="46">
        <v>8228</v>
      </c>
      <c r="AF172" s="46">
        <v>11242</v>
      </c>
      <c r="AG172" s="46">
        <f>AF172</f>
        <v>11242</v>
      </c>
      <c r="AH172" s="46">
        <v>5676</v>
      </c>
      <c r="AI172" s="46">
        <v>10338</v>
      </c>
      <c r="AJ172" s="46">
        <v>9592</v>
      </c>
      <c r="AK172" s="46">
        <v>12684</v>
      </c>
      <c r="AL172" s="46">
        <f>AK172</f>
        <v>12684</v>
      </c>
      <c r="AM172" s="46">
        <v>3790</v>
      </c>
      <c r="AN172" s="46">
        <v>5836</v>
      </c>
      <c r="AO172" s="46">
        <v>7360</v>
      </c>
      <c r="AP172" s="46">
        <v>10175</v>
      </c>
      <c r="AQ172" s="46">
        <f>AP172</f>
        <v>10175</v>
      </c>
      <c r="AS172" s="46">
        <v>3790</v>
      </c>
      <c r="AT172" s="46">
        <v>5836</v>
      </c>
      <c r="AU172" s="46">
        <v>7360</v>
      </c>
      <c r="AV172" s="46"/>
      <c r="AW172" s="46">
        <v>10175</v>
      </c>
      <c r="AX172" s="46">
        <v>7730</v>
      </c>
      <c r="AY172" s="46">
        <v>10316</v>
      </c>
      <c r="AZ172" s="46">
        <v>14043</v>
      </c>
      <c r="BA172" s="46"/>
      <c r="BB172" s="46">
        <v>17822</v>
      </c>
      <c r="BC172" s="46">
        <v>3251</v>
      </c>
      <c r="BD172" s="46">
        <v>6132</v>
      </c>
    </row>
    <row r="173" spans="1:56">
      <c r="B173" s="65" t="s">
        <v>142</v>
      </c>
      <c r="C173" s="6" t="s">
        <v>27</v>
      </c>
      <c r="D173" s="46"/>
      <c r="E173" s="46"/>
      <c r="F173" s="46"/>
      <c r="G173" s="46"/>
      <c r="H173" s="46"/>
      <c r="I173" s="46"/>
      <c r="K173" s="46"/>
      <c r="L173" s="46">
        <v>351</v>
      </c>
      <c r="M173" s="46">
        <v>351</v>
      </c>
      <c r="N173" s="46"/>
      <c r="O173" s="46"/>
      <c r="P173" s="46"/>
      <c r="Q173" s="46" t="s">
        <v>133</v>
      </c>
      <c r="R173" s="46" t="s">
        <v>133</v>
      </c>
      <c r="S173" s="46"/>
      <c r="T173" s="46"/>
      <c r="U173" s="46"/>
      <c r="V173" s="46" t="s">
        <v>133</v>
      </c>
      <c r="W173" s="46" t="s">
        <v>133</v>
      </c>
      <c r="X173" s="46"/>
      <c r="Y173" s="46"/>
      <c r="Z173" s="46"/>
      <c r="AA173" s="46"/>
      <c r="AB173" s="46"/>
      <c r="AC173" s="46"/>
      <c r="AD173" s="46"/>
      <c r="AE173" s="46"/>
      <c r="AF173" s="46"/>
      <c r="AG173" s="46"/>
      <c r="AH173" s="46"/>
      <c r="AI173" s="46"/>
      <c r="AJ173" s="46"/>
      <c r="AK173" s="46"/>
      <c r="AL173" s="46"/>
      <c r="AM173" s="46"/>
      <c r="AN173" s="46"/>
      <c r="AO173" s="46"/>
      <c r="AP173" s="46"/>
      <c r="AQ173" s="46"/>
      <c r="AS173" s="46"/>
      <c r="AT173" s="46"/>
      <c r="AU173" s="46"/>
      <c r="AV173" s="46"/>
      <c r="AW173" s="46"/>
      <c r="AX173" s="46"/>
      <c r="AY173" s="46"/>
      <c r="AZ173" s="46"/>
      <c r="BA173" s="46"/>
      <c r="BB173" s="46"/>
      <c r="BC173" s="46"/>
      <c r="BD173" s="46"/>
    </row>
    <row r="174" spans="1:56">
      <c r="B174" s="65" t="s">
        <v>129</v>
      </c>
      <c r="C174" s="6" t="s">
        <v>27</v>
      </c>
      <c r="D174" s="46"/>
      <c r="E174" s="46"/>
      <c r="F174" s="46"/>
      <c r="G174" s="46"/>
      <c r="H174" s="46"/>
      <c r="I174" s="46">
        <v>596</v>
      </c>
      <c r="J174" s="46">
        <v>269464</v>
      </c>
      <c r="K174" s="46">
        <v>102226</v>
      </c>
      <c r="L174" s="46">
        <v>27143</v>
      </c>
      <c r="M174" s="46">
        <v>27143</v>
      </c>
      <c r="N174" s="46">
        <v>78171</v>
      </c>
      <c r="O174" s="46">
        <v>77334</v>
      </c>
      <c r="P174" s="46">
        <v>77338</v>
      </c>
      <c r="Q174" s="46">
        <v>75448</v>
      </c>
      <c r="R174" s="46">
        <v>75448</v>
      </c>
      <c r="S174" s="46">
        <v>-25217</v>
      </c>
      <c r="T174" s="46">
        <v>-12853</v>
      </c>
      <c r="U174" s="46">
        <v>-15723</v>
      </c>
      <c r="V174" s="46">
        <v>-17399</v>
      </c>
      <c r="W174" s="46">
        <v>-17399</v>
      </c>
      <c r="X174" s="46">
        <v>3800</v>
      </c>
      <c r="Y174" s="46">
        <v>23671</v>
      </c>
      <c r="Z174" s="46">
        <v>15301</v>
      </c>
      <c r="AA174" s="46">
        <v>10576.157122302588</v>
      </c>
      <c r="AB174" s="46">
        <v>10576.157122302588</v>
      </c>
      <c r="AC174" s="46">
        <v>-3423</v>
      </c>
      <c r="AD174" s="46">
        <v>-2056</v>
      </c>
      <c r="AE174" s="46">
        <v>-3308</v>
      </c>
      <c r="AF174" s="46">
        <v>843</v>
      </c>
      <c r="AG174" s="46">
        <f t="shared" si="92"/>
        <v>843</v>
      </c>
      <c r="AH174" s="46">
        <v>-1697</v>
      </c>
      <c r="AI174" s="46">
        <v>-1583</v>
      </c>
      <c r="AJ174" s="46">
        <v>-3848</v>
      </c>
      <c r="AK174" s="46">
        <v>-9223</v>
      </c>
      <c r="AL174" s="46">
        <f t="shared" si="93"/>
        <v>-9223</v>
      </c>
      <c r="AM174" s="46">
        <v>11731</v>
      </c>
      <c r="AN174" s="46">
        <v>5757</v>
      </c>
      <c r="AO174" s="46">
        <v>416</v>
      </c>
      <c r="AP174" s="46">
        <v>-2476</v>
      </c>
      <c r="AQ174" s="46">
        <f t="shared" si="94"/>
        <v>-2476</v>
      </c>
      <c r="AS174" s="46">
        <v>11731</v>
      </c>
      <c r="AT174" s="46">
        <v>5757</v>
      </c>
      <c r="AU174" s="46">
        <v>416</v>
      </c>
      <c r="AV174" s="46"/>
      <c r="AW174" s="46">
        <v>-2476</v>
      </c>
      <c r="AX174" s="46">
        <v>-597</v>
      </c>
      <c r="AY174" s="46">
        <v>-1251</v>
      </c>
      <c r="AZ174" s="46">
        <v>-1921</v>
      </c>
      <c r="BA174" s="46"/>
      <c r="BB174" s="46">
        <v>-2249</v>
      </c>
      <c r="BC174" s="46">
        <v>-1275</v>
      </c>
      <c r="BD174" s="46">
        <v>-1986</v>
      </c>
    </row>
    <row r="175" spans="1:56">
      <c r="B175" s="84"/>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S175" s="46"/>
      <c r="AT175" s="46"/>
      <c r="AU175" s="46"/>
      <c r="AV175" s="46"/>
      <c r="AW175" s="46"/>
      <c r="AX175" s="46"/>
      <c r="AY175" s="46"/>
      <c r="AZ175" s="46"/>
      <c r="BA175" s="46"/>
      <c r="BB175" s="46"/>
      <c r="BC175" s="46"/>
      <c r="BD175" s="46"/>
    </row>
    <row r="176" spans="1:56" s="63" customFormat="1">
      <c r="B176" s="63" t="s">
        <v>143</v>
      </c>
      <c r="C176" s="73"/>
      <c r="D176" s="67"/>
      <c r="E176" s="67"/>
      <c r="F176" s="67"/>
      <c r="G176" s="67"/>
      <c r="H176" s="67"/>
      <c r="I176" s="67">
        <v>-273375</v>
      </c>
      <c r="J176" s="67">
        <v>-123621</v>
      </c>
      <c r="K176" s="67">
        <v>-997370</v>
      </c>
      <c r="L176" s="67">
        <v>-1926416</v>
      </c>
      <c r="M176" s="67">
        <f t="shared" ref="M176:AM176" si="100">SUM(M159:M174)</f>
        <v>-1873430</v>
      </c>
      <c r="N176" s="67">
        <f t="shared" si="100"/>
        <v>-187872</v>
      </c>
      <c r="O176" s="67">
        <f t="shared" si="100"/>
        <v>-728763</v>
      </c>
      <c r="P176" s="67">
        <f t="shared" si="100"/>
        <v>-1276041</v>
      </c>
      <c r="Q176" s="67">
        <f t="shared" si="100"/>
        <v>-1267502</v>
      </c>
      <c r="R176" s="67">
        <f t="shared" si="100"/>
        <v>-1267502</v>
      </c>
      <c r="S176" s="67">
        <f t="shared" si="100"/>
        <v>188312</v>
      </c>
      <c r="T176" s="67">
        <f t="shared" si="100"/>
        <v>19177</v>
      </c>
      <c r="U176" s="67">
        <f t="shared" si="100"/>
        <v>-277072</v>
      </c>
      <c r="V176" s="67">
        <f t="shared" si="100"/>
        <v>-887516</v>
      </c>
      <c r="W176" s="67">
        <f t="shared" si="100"/>
        <v>-887516</v>
      </c>
      <c r="X176" s="67">
        <f t="shared" si="100"/>
        <v>-166780</v>
      </c>
      <c r="Y176" s="67">
        <f t="shared" si="100"/>
        <v>-445277</v>
      </c>
      <c r="Z176" s="67">
        <f t="shared" si="100"/>
        <v>-879857</v>
      </c>
      <c r="AA176" s="67">
        <f t="shared" si="100"/>
        <v>-1695695.1004298388</v>
      </c>
      <c r="AB176" s="67">
        <f t="shared" si="100"/>
        <v>-1695695.1004298388</v>
      </c>
      <c r="AC176" s="67">
        <f t="shared" si="100"/>
        <v>-193950</v>
      </c>
      <c r="AD176" s="67">
        <f t="shared" si="100"/>
        <v>-261140</v>
      </c>
      <c r="AE176" s="67">
        <f t="shared" si="100"/>
        <v>-382332</v>
      </c>
      <c r="AF176" s="67">
        <f t="shared" si="100"/>
        <v>-431789</v>
      </c>
      <c r="AG176" s="67">
        <f t="shared" si="100"/>
        <v>-431789</v>
      </c>
      <c r="AH176" s="67">
        <f t="shared" si="100"/>
        <v>-57642</v>
      </c>
      <c r="AI176" s="67">
        <f t="shared" si="100"/>
        <v>-162015</v>
      </c>
      <c r="AJ176" s="67">
        <f>SUM(AJ159:AJ174)</f>
        <v>-204104</v>
      </c>
      <c r="AK176" s="67">
        <f t="shared" si="100"/>
        <v>-287422</v>
      </c>
      <c r="AL176" s="67">
        <f>SUM(AL159:AL174)</f>
        <v>-287422</v>
      </c>
      <c r="AM176" s="67">
        <f t="shared" si="100"/>
        <v>-256030</v>
      </c>
      <c r="AN176" s="67">
        <f t="shared" ref="AN176:AP176" si="101">SUM(AN159:AN174)</f>
        <v>-48487</v>
      </c>
      <c r="AO176" s="67">
        <f t="shared" si="101"/>
        <v>-426873</v>
      </c>
      <c r="AP176" s="67">
        <f t="shared" si="101"/>
        <v>-358370</v>
      </c>
      <c r="AQ176" s="67">
        <f>SUM(AQ159:AQ174)</f>
        <v>-358370</v>
      </c>
      <c r="AS176" s="67">
        <f t="shared" ref="AS176" si="102">SUM(AS159:AS174)</f>
        <v>-256030</v>
      </c>
      <c r="AT176" s="67">
        <f>SUM(AT159:AT174)</f>
        <v>-48487</v>
      </c>
      <c r="AU176" s="67">
        <f>SUM(AU159:AU174)</f>
        <v>-426873</v>
      </c>
      <c r="AV176" s="67"/>
      <c r="AW176" s="67">
        <f>SUM(AW159:AW174)</f>
        <v>-358370</v>
      </c>
      <c r="AX176" s="67">
        <f t="shared" ref="AX176" si="103">SUM(AX159:AX174)</f>
        <v>-288522</v>
      </c>
      <c r="AY176" s="67">
        <f>SUM(AY159:AY174)</f>
        <v>-721928</v>
      </c>
      <c r="AZ176" s="67">
        <f>SUM(AZ159:AZ174)</f>
        <v>-1077757</v>
      </c>
      <c r="BA176" s="67"/>
      <c r="BB176" s="67">
        <f>SUM(BB159:BB174)</f>
        <v>-1713312</v>
      </c>
      <c r="BC176" s="67">
        <f>SUM(BC159:BC174)</f>
        <v>92197</v>
      </c>
      <c r="BD176" s="67">
        <f>SUM(BD159:BD174)</f>
        <v>54724</v>
      </c>
    </row>
    <row r="177" spans="1:56">
      <c r="B177" s="84"/>
      <c r="D177" s="46"/>
      <c r="E177" s="46"/>
      <c r="F177" s="46"/>
      <c r="G177" s="46"/>
      <c r="H177" s="46"/>
      <c r="I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S177" s="46"/>
      <c r="AT177" s="46"/>
      <c r="AU177" s="46"/>
      <c r="AV177" s="46"/>
      <c r="AW177" s="46"/>
      <c r="AX177" s="46"/>
      <c r="AY177" s="46"/>
      <c r="AZ177" s="46"/>
      <c r="BA177" s="46"/>
      <c r="BB177" s="46"/>
      <c r="BC177" s="46"/>
      <c r="BD177" s="46"/>
    </row>
    <row r="178" spans="1:56">
      <c r="A178" s="63" t="s">
        <v>144</v>
      </c>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S178" s="64"/>
      <c r="AT178" s="64"/>
      <c r="AU178" s="64"/>
      <c r="AV178" s="64"/>
      <c r="AW178" s="64"/>
      <c r="AX178" s="64"/>
      <c r="AY178" s="64"/>
      <c r="AZ178" s="64"/>
      <c r="BA178" s="64"/>
      <c r="BB178" s="64"/>
      <c r="BC178" s="46"/>
      <c r="BD178" s="46"/>
    </row>
    <row r="179" spans="1:56">
      <c r="B179" s="65" t="s">
        <v>145</v>
      </c>
      <c r="C179" s="6" t="s">
        <v>27</v>
      </c>
      <c r="D179" s="46"/>
      <c r="E179" s="46"/>
      <c r="F179" s="46"/>
      <c r="G179" s="46"/>
      <c r="H179" s="46"/>
      <c r="I179" s="46">
        <v>10226</v>
      </c>
      <c r="J179" s="46">
        <v>10226</v>
      </c>
      <c r="K179" s="46">
        <v>12889</v>
      </c>
      <c r="L179" s="46">
        <v>83512</v>
      </c>
      <c r="M179" s="46">
        <v>83512</v>
      </c>
      <c r="N179" s="46">
        <v>104351</v>
      </c>
      <c r="O179" s="46">
        <v>104351</v>
      </c>
      <c r="P179" s="46">
        <v>104351</v>
      </c>
      <c r="Q179" s="46">
        <v>888949</v>
      </c>
      <c r="R179" s="46">
        <v>888949</v>
      </c>
      <c r="S179" s="46">
        <v>156321</v>
      </c>
      <c r="T179" s="46">
        <v>156344</v>
      </c>
      <c r="U179" s="46">
        <v>156344</v>
      </c>
      <c r="V179" s="46">
        <v>156321</v>
      </c>
      <c r="W179" s="46">
        <v>156321</v>
      </c>
      <c r="X179" s="46" t="s">
        <v>133</v>
      </c>
      <c r="Y179" s="46"/>
      <c r="Z179" s="46"/>
      <c r="AA179" s="46"/>
      <c r="AB179" s="46"/>
      <c r="AC179" s="46"/>
      <c r="AD179" s="46"/>
      <c r="AE179" s="46"/>
      <c r="AF179" s="46">
        <v>608496</v>
      </c>
      <c r="AG179" s="46">
        <f t="shared" si="92"/>
        <v>608496</v>
      </c>
      <c r="AH179" s="46"/>
      <c r="AI179" s="46"/>
      <c r="AJ179" s="46"/>
      <c r="AK179" s="46"/>
      <c r="AL179" s="46"/>
      <c r="AM179" s="46"/>
      <c r="AN179" s="46"/>
      <c r="AO179" s="46"/>
      <c r="AP179" s="46"/>
      <c r="AQ179" s="46"/>
      <c r="AS179" s="46"/>
      <c r="AT179" s="46"/>
      <c r="AU179" s="46"/>
      <c r="AV179" s="46"/>
      <c r="AW179" s="46">
        <v>0</v>
      </c>
      <c r="AX179" s="46"/>
      <c r="AY179" s="46"/>
      <c r="AZ179" s="46"/>
      <c r="BA179" s="46"/>
      <c r="BB179" s="46"/>
      <c r="BC179" s="46"/>
      <c r="BD179" s="46"/>
    </row>
    <row r="180" spans="1:56">
      <c r="B180" s="65" t="s">
        <v>165</v>
      </c>
      <c r="C180" s="6" t="s">
        <v>27</v>
      </c>
      <c r="D180" s="46"/>
      <c r="E180" s="46"/>
      <c r="F180" s="46"/>
      <c r="G180" s="46"/>
      <c r="H180" s="46"/>
      <c r="I180" s="46">
        <v>-203</v>
      </c>
      <c r="J180" s="46">
        <v>-203</v>
      </c>
      <c r="K180" s="46">
        <v>-203</v>
      </c>
      <c r="L180" s="46">
        <v>-203</v>
      </c>
      <c r="M180" s="46">
        <v>-203</v>
      </c>
      <c r="N180" s="46"/>
      <c r="O180" s="46">
        <v>-148</v>
      </c>
      <c r="P180" s="46">
        <v>-148</v>
      </c>
      <c r="Q180" s="46" t="s">
        <v>133</v>
      </c>
      <c r="R180" s="46" t="s">
        <v>133</v>
      </c>
      <c r="S180" s="46"/>
      <c r="T180" s="46">
        <v>808</v>
      </c>
      <c r="U180" s="46">
        <v>792</v>
      </c>
      <c r="V180" s="46">
        <v>4661</v>
      </c>
      <c r="W180" s="46">
        <v>4661</v>
      </c>
      <c r="X180" s="46" t="s">
        <v>133</v>
      </c>
      <c r="Y180" s="46">
        <v>45</v>
      </c>
      <c r="Z180" s="46"/>
      <c r="AA180" s="46"/>
      <c r="AB180" s="46"/>
      <c r="AC180" s="46"/>
      <c r="AD180" s="46"/>
      <c r="AE180" s="46"/>
      <c r="AF180" s="46"/>
      <c r="AG180" s="46"/>
      <c r="AH180" s="46"/>
      <c r="AI180" s="46"/>
      <c r="AJ180" s="46"/>
      <c r="AK180" s="46"/>
      <c r="AL180" s="46"/>
      <c r="AM180" s="46"/>
      <c r="AN180" s="46"/>
      <c r="AO180" s="46"/>
      <c r="AP180" s="46"/>
      <c r="AQ180" s="46"/>
      <c r="AS180" s="46"/>
      <c r="AT180" s="46"/>
      <c r="AU180" s="46"/>
      <c r="AV180" s="46"/>
      <c r="AW180" s="46"/>
      <c r="AX180" s="46"/>
      <c r="AY180" s="46"/>
      <c r="AZ180" s="46"/>
      <c r="BA180" s="46"/>
      <c r="BB180" s="46"/>
      <c r="BC180" s="46"/>
      <c r="BD180" s="46"/>
    </row>
    <row r="181" spans="1:56" ht="25.5">
      <c r="B181" s="69" t="s">
        <v>189</v>
      </c>
      <c r="C181" s="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S181" s="46"/>
      <c r="AT181" s="46"/>
      <c r="AU181" s="46"/>
      <c r="AV181" s="46"/>
      <c r="AW181" s="46"/>
      <c r="AX181" s="46">
        <v>-289588</v>
      </c>
      <c r="AY181" s="46"/>
      <c r="AZ181" s="46"/>
      <c r="BA181" s="46"/>
      <c r="BB181" s="46"/>
      <c r="BC181" s="46"/>
      <c r="BD181" s="46">
        <v>-3225</v>
      </c>
    </row>
    <row r="182" spans="1:56">
      <c r="B182" s="65" t="s">
        <v>146</v>
      </c>
      <c r="C182" s="6" t="s">
        <v>27</v>
      </c>
      <c r="D182" s="46"/>
      <c r="E182" s="46"/>
      <c r="F182" s="46"/>
      <c r="G182" s="46"/>
      <c r="H182" s="46"/>
      <c r="I182" s="46">
        <v>84423</v>
      </c>
      <c r="J182" s="46">
        <v>179578</v>
      </c>
      <c r="K182" s="46">
        <v>1034512</v>
      </c>
      <c r="L182" s="46">
        <v>2185663</v>
      </c>
      <c r="M182" s="46">
        <v>2185663</v>
      </c>
      <c r="N182" s="46">
        <v>458742</v>
      </c>
      <c r="O182" s="46">
        <v>1147107</v>
      </c>
      <c r="P182" s="46">
        <v>1401245</v>
      </c>
      <c r="Q182" s="46">
        <v>2043518</v>
      </c>
      <c r="R182" s="46">
        <v>2043518</v>
      </c>
      <c r="S182" s="46">
        <v>83608</v>
      </c>
      <c r="T182" s="46">
        <v>278833</v>
      </c>
      <c r="U182" s="46">
        <v>428080</v>
      </c>
      <c r="V182" s="46">
        <v>1042820</v>
      </c>
      <c r="W182" s="46">
        <v>1042820</v>
      </c>
      <c r="X182" s="46">
        <v>129299</v>
      </c>
      <c r="Y182" s="46">
        <v>709543</v>
      </c>
      <c r="Z182" s="46">
        <v>1161306</v>
      </c>
      <c r="AA182" s="46">
        <v>1791484</v>
      </c>
      <c r="AB182" s="46">
        <v>1791484</v>
      </c>
      <c r="AC182" s="46">
        <v>607590</v>
      </c>
      <c r="AD182" s="46">
        <v>844282</v>
      </c>
      <c r="AE182" s="46">
        <v>1655987</v>
      </c>
      <c r="AF182" s="46">
        <v>1820016</v>
      </c>
      <c r="AG182" s="46">
        <f t="shared" ref="AG182:AG196" si="104">AF182</f>
        <v>1820016</v>
      </c>
      <c r="AH182" s="46">
        <v>49726</v>
      </c>
      <c r="AI182" s="46">
        <v>908748</v>
      </c>
      <c r="AJ182" s="46">
        <v>1275470</v>
      </c>
      <c r="AK182" s="46">
        <v>1305384</v>
      </c>
      <c r="AL182" s="46">
        <f t="shared" ref="AL182:AL193" si="105">AK182</f>
        <v>1305384</v>
      </c>
      <c r="AM182" s="46">
        <v>5004</v>
      </c>
      <c r="AN182" s="46">
        <v>382663</v>
      </c>
      <c r="AO182" s="46">
        <v>769162</v>
      </c>
      <c r="AP182" s="46">
        <v>779062</v>
      </c>
      <c r="AQ182" s="46">
        <f t="shared" ref="AQ182:AQ193" si="106">AP182</f>
        <v>779062</v>
      </c>
      <c r="AS182" s="46">
        <v>5004</v>
      </c>
      <c r="AT182" s="46">
        <v>382663</v>
      </c>
      <c r="AU182" s="46">
        <v>769162</v>
      </c>
      <c r="AV182" s="46"/>
      <c r="AW182" s="46">
        <v>779062</v>
      </c>
      <c r="AX182" s="46">
        <v>1038473</v>
      </c>
      <c r="AY182" s="46">
        <v>1038473</v>
      </c>
      <c r="AZ182" s="46">
        <v>1349970</v>
      </c>
      <c r="BA182" s="46"/>
      <c r="BB182" s="46">
        <v>1781728</v>
      </c>
      <c r="BC182" s="46">
        <v>596131</v>
      </c>
      <c r="BD182" s="46">
        <v>689809</v>
      </c>
    </row>
    <row r="183" spans="1:56">
      <c r="B183" s="65" t="s">
        <v>147</v>
      </c>
      <c r="C183" s="6" t="s">
        <v>27</v>
      </c>
      <c r="D183" s="46"/>
      <c r="E183" s="46"/>
      <c r="F183" s="46"/>
      <c r="G183" s="46"/>
      <c r="H183" s="46"/>
      <c r="I183" s="46">
        <v>75000</v>
      </c>
      <c r="J183" s="46">
        <v>110000</v>
      </c>
      <c r="K183" s="46">
        <v>152000</v>
      </c>
      <c r="L183" s="46">
        <v>152000</v>
      </c>
      <c r="M183" s="46">
        <v>152000</v>
      </c>
      <c r="N183" s="46">
        <v>75000</v>
      </c>
      <c r="O183" s="46">
        <v>535940</v>
      </c>
      <c r="P183" s="46">
        <v>1044446</v>
      </c>
      <c r="Q183" s="46">
        <v>1101159</v>
      </c>
      <c r="R183" s="46">
        <v>1101159</v>
      </c>
      <c r="S183" s="46" t="s">
        <v>133</v>
      </c>
      <c r="T183" s="46">
        <v>286151</v>
      </c>
      <c r="U183" s="46">
        <v>561151</v>
      </c>
      <c r="V183" s="46">
        <v>603151</v>
      </c>
      <c r="W183" s="46">
        <v>603151</v>
      </c>
      <c r="X183" s="46">
        <v>14990</v>
      </c>
      <c r="Y183" s="46">
        <v>45000</v>
      </c>
      <c r="Z183" s="46">
        <v>115000</v>
      </c>
      <c r="AA183" s="46">
        <v>205000</v>
      </c>
      <c r="AB183" s="46">
        <v>205000</v>
      </c>
      <c r="AC183" s="46">
        <v>120000</v>
      </c>
      <c r="AD183" s="46">
        <v>230000</v>
      </c>
      <c r="AE183" s="46">
        <v>230000</v>
      </c>
      <c r="AF183" s="46">
        <v>279593</v>
      </c>
      <c r="AG183" s="46">
        <f t="shared" si="104"/>
        <v>279593</v>
      </c>
      <c r="AH183" s="46">
        <v>100000</v>
      </c>
      <c r="AI183" s="46">
        <v>100000</v>
      </c>
      <c r="AJ183" s="46">
        <v>132280</v>
      </c>
      <c r="AK183" s="46">
        <v>132280</v>
      </c>
      <c r="AL183" s="46">
        <f t="shared" si="105"/>
        <v>132280</v>
      </c>
      <c r="AM183" s="46">
        <v>80000</v>
      </c>
      <c r="AN183" s="46">
        <v>205000</v>
      </c>
      <c r="AO183" s="46">
        <v>243000</v>
      </c>
      <c r="AP183" s="46">
        <v>293000</v>
      </c>
      <c r="AQ183" s="46">
        <f t="shared" si="106"/>
        <v>293000</v>
      </c>
      <c r="AS183" s="46">
        <v>80000</v>
      </c>
      <c r="AT183" s="46">
        <v>205000</v>
      </c>
      <c r="AU183" s="46">
        <v>243000</v>
      </c>
      <c r="AV183" s="46"/>
      <c r="AW183" s="46">
        <v>293000</v>
      </c>
      <c r="AX183" s="46">
        <v>50000</v>
      </c>
      <c r="AY183" s="46">
        <v>50000</v>
      </c>
      <c r="AZ183" s="46">
        <v>64000</v>
      </c>
      <c r="BA183" s="46"/>
      <c r="BB183" s="46">
        <v>93000</v>
      </c>
      <c r="BC183" s="46">
        <v>254668</v>
      </c>
      <c r="BD183" s="46">
        <v>560296</v>
      </c>
    </row>
    <row r="184" spans="1:56">
      <c r="B184" s="65" t="s">
        <v>148</v>
      </c>
      <c r="C184" s="6" t="s">
        <v>27</v>
      </c>
      <c r="D184" s="46"/>
      <c r="E184" s="46"/>
      <c r="F184" s="46"/>
      <c r="G184" s="46"/>
      <c r="H184" s="46"/>
      <c r="I184" s="46">
        <v>-132689</v>
      </c>
      <c r="J184" s="46">
        <v>-245204</v>
      </c>
      <c r="K184" s="46">
        <v>-366031</v>
      </c>
      <c r="L184" s="46">
        <v>-539332</v>
      </c>
      <c r="M184" s="46">
        <v>-539332</v>
      </c>
      <c r="N184" s="46">
        <v>-292964</v>
      </c>
      <c r="O184" s="46">
        <v>-550142</v>
      </c>
      <c r="P184" s="46">
        <v>-1000847</v>
      </c>
      <c r="Q184" s="46">
        <v>-1952013</v>
      </c>
      <c r="R184" s="46">
        <v>-1952013</v>
      </c>
      <c r="S184" s="46">
        <v>-1121751</v>
      </c>
      <c r="T184" s="46">
        <v>-1604988</v>
      </c>
      <c r="U184" s="46">
        <v>-2012490</v>
      </c>
      <c r="V184" s="46">
        <v>-2315120</v>
      </c>
      <c r="W184" s="46">
        <v>-2315120</v>
      </c>
      <c r="X184" s="46">
        <v>-164563</v>
      </c>
      <c r="Y184" s="46">
        <v>-677644</v>
      </c>
      <c r="Z184" s="46">
        <v>-949875</v>
      </c>
      <c r="AA184" s="46">
        <v>-1263792.8870884669</v>
      </c>
      <c r="AB184" s="46">
        <v>-1263792.8870884669</v>
      </c>
      <c r="AC184" s="46">
        <v>-405779</v>
      </c>
      <c r="AD184" s="46">
        <v>-886880</v>
      </c>
      <c r="AE184" s="46">
        <v>-1501913.2253982783</v>
      </c>
      <c r="AF184" s="46">
        <v>-2121130</v>
      </c>
      <c r="AG184" s="46">
        <f t="shared" si="104"/>
        <v>-2121130</v>
      </c>
      <c r="AH184" s="46">
        <v>-288228</v>
      </c>
      <c r="AI184" s="46">
        <v>-785901</v>
      </c>
      <c r="AJ184" s="46">
        <v>-1628587</v>
      </c>
      <c r="AK184" s="46">
        <v>-1829191</v>
      </c>
      <c r="AL184" s="46">
        <f t="shared" si="105"/>
        <v>-1829191</v>
      </c>
      <c r="AM184" s="46">
        <v>-200841</v>
      </c>
      <c r="AN184" s="46">
        <v>-588714</v>
      </c>
      <c r="AO184" s="46">
        <v>-745596</v>
      </c>
      <c r="AP184" s="46">
        <v>-1045662</v>
      </c>
      <c r="AQ184" s="46">
        <f t="shared" si="106"/>
        <v>-1045662</v>
      </c>
      <c r="AS184" s="46">
        <v>-384985</v>
      </c>
      <c r="AT184" s="46">
        <v>-960696</v>
      </c>
      <c r="AU184" s="46">
        <v>-1320768</v>
      </c>
      <c r="AV184" s="46"/>
      <c r="AW184" s="46">
        <v>-1738349</v>
      </c>
      <c r="AX184" s="46">
        <v>-617926</v>
      </c>
      <c r="AY184" s="46">
        <v>-617926</v>
      </c>
      <c r="AZ184" s="46">
        <v>-1137847</v>
      </c>
      <c r="BA184" s="46"/>
      <c r="BB184" s="46">
        <v>-1860455</v>
      </c>
      <c r="BC184" s="46">
        <v>-392555</v>
      </c>
      <c r="BD184" s="46">
        <v>-773100</v>
      </c>
    </row>
    <row r="185" spans="1:56">
      <c r="B185" s="65" t="s">
        <v>149</v>
      </c>
      <c r="C185" s="6" t="s">
        <v>27</v>
      </c>
      <c r="D185" s="46"/>
      <c r="E185" s="46"/>
      <c r="F185" s="46"/>
      <c r="G185" s="46"/>
      <c r="H185" s="46"/>
      <c r="I185" s="46">
        <v>-22416</v>
      </c>
      <c r="J185" s="46">
        <v>-48303</v>
      </c>
      <c r="K185" s="46">
        <v>-171872</v>
      </c>
      <c r="L185" s="46">
        <v>-292931</v>
      </c>
      <c r="M185" s="46">
        <v>-292931</v>
      </c>
      <c r="N185" s="46">
        <v>-121581</v>
      </c>
      <c r="O185" s="46">
        <v>-240279</v>
      </c>
      <c r="P185" s="46">
        <v>-347749</v>
      </c>
      <c r="Q185" s="46">
        <v>-423105</v>
      </c>
      <c r="R185" s="46">
        <v>-423105</v>
      </c>
      <c r="S185" s="46">
        <v>-106343</v>
      </c>
      <c r="T185" s="46">
        <v>-193970</v>
      </c>
      <c r="U185" s="46">
        <v>-280979</v>
      </c>
      <c r="V185" s="46">
        <v>-394131</v>
      </c>
      <c r="W185" s="46">
        <v>-394131</v>
      </c>
      <c r="X185" s="46">
        <v>-76312</v>
      </c>
      <c r="Y185" s="46">
        <v>-158113</v>
      </c>
      <c r="Z185" s="46">
        <v>-241778</v>
      </c>
      <c r="AA185" s="46">
        <v>-342613.77571285912</v>
      </c>
      <c r="AB185" s="46">
        <v>-342613.77571285912</v>
      </c>
      <c r="AC185" s="46">
        <v>-90268</v>
      </c>
      <c r="AD185" s="46">
        <v>-159519</v>
      </c>
      <c r="AE185" s="46">
        <v>-229927</v>
      </c>
      <c r="AF185" s="46">
        <v>-314580</v>
      </c>
      <c r="AG185" s="46">
        <f t="shared" si="104"/>
        <v>-314580</v>
      </c>
      <c r="AH185" s="46">
        <v>-84487</v>
      </c>
      <c r="AI185" s="46">
        <v>-160546</v>
      </c>
      <c r="AJ185" s="46">
        <v>-244153</v>
      </c>
      <c r="AK185" s="46">
        <v>-344901</v>
      </c>
      <c r="AL185" s="46">
        <f t="shared" si="105"/>
        <v>-344901</v>
      </c>
      <c r="AM185" s="46">
        <v>-184144</v>
      </c>
      <c r="AN185" s="46">
        <v>-371982</v>
      </c>
      <c r="AO185" s="46">
        <v>-575172</v>
      </c>
      <c r="AP185" s="46">
        <v>-692687</v>
      </c>
      <c r="AQ185" s="46">
        <f t="shared" si="106"/>
        <v>-692687</v>
      </c>
      <c r="AS185" s="46">
        <v>-97427</v>
      </c>
      <c r="AT185" s="46">
        <v>-191308</v>
      </c>
      <c r="AU185" s="46">
        <v>-280768</v>
      </c>
      <c r="AV185" s="46"/>
      <c r="AW185" s="46">
        <v>-385649.69692387799</v>
      </c>
      <c r="AX185" s="46">
        <v>-190567</v>
      </c>
      <c r="AY185" s="46">
        <v>-190567</v>
      </c>
      <c r="AZ185" s="46">
        <v>-292082</v>
      </c>
      <c r="BA185" s="46"/>
      <c r="BB185" s="46">
        <v>-398992</v>
      </c>
      <c r="BC185" s="46">
        <v>-109524</v>
      </c>
      <c r="BD185" s="46">
        <v>-106461</v>
      </c>
    </row>
    <row r="186" spans="1:56">
      <c r="B186" s="65" t="s">
        <v>150</v>
      </c>
      <c r="C186" s="6" t="s">
        <v>27</v>
      </c>
      <c r="D186" s="46"/>
      <c r="E186" s="46"/>
      <c r="F186" s="46"/>
      <c r="G186" s="46"/>
      <c r="H186" s="46"/>
      <c r="I186" s="46">
        <v>85041</v>
      </c>
      <c r="J186" s="46">
        <v>-103517</v>
      </c>
      <c r="K186" s="46">
        <v>-104780</v>
      </c>
      <c r="L186" s="46">
        <v>-124827</v>
      </c>
      <c r="M186" s="46">
        <v>-124827</v>
      </c>
      <c r="N186" s="46">
        <v>-9166</v>
      </c>
      <c r="O186" s="46">
        <v>-18518</v>
      </c>
      <c r="P186" s="46">
        <v>-24068</v>
      </c>
      <c r="Q186" s="46">
        <v>-29694</v>
      </c>
      <c r="R186" s="46">
        <v>-29694</v>
      </c>
      <c r="S186" s="46">
        <v>-400</v>
      </c>
      <c r="T186" s="46">
        <v>-18242</v>
      </c>
      <c r="U186" s="46">
        <v>-26874</v>
      </c>
      <c r="V186" s="46">
        <v>-35362</v>
      </c>
      <c r="W186" s="46">
        <v>-35362</v>
      </c>
      <c r="X186" s="46">
        <v>-9419</v>
      </c>
      <c r="Y186" s="46">
        <v>-17836</v>
      </c>
      <c r="Z186" s="46">
        <v>-25683</v>
      </c>
      <c r="AA186" s="46">
        <v>-35032</v>
      </c>
      <c r="AB186" s="46">
        <v>-35032</v>
      </c>
      <c r="AC186" s="46">
        <v>-13875</v>
      </c>
      <c r="AD186" s="46">
        <v>-19799</v>
      </c>
      <c r="AE186" s="46">
        <v>-30687</v>
      </c>
      <c r="AF186" s="46">
        <v>-41223</v>
      </c>
      <c r="AG186" s="46">
        <f t="shared" si="104"/>
        <v>-41223</v>
      </c>
      <c r="AH186" s="46">
        <v>-11796</v>
      </c>
      <c r="AI186" s="46">
        <v>-43394</v>
      </c>
      <c r="AJ186" s="46">
        <v>-53176</v>
      </c>
      <c r="AK186" s="46">
        <v>-66642</v>
      </c>
      <c r="AL186" s="46">
        <f t="shared" si="105"/>
        <v>-66642</v>
      </c>
      <c r="AM186" s="46">
        <v>-9716</v>
      </c>
      <c r="AN186" s="46">
        <v>-63359</v>
      </c>
      <c r="AO186" s="46">
        <v>-68206</v>
      </c>
      <c r="AP186" s="46">
        <v>-72620</v>
      </c>
      <c r="AQ186" s="46">
        <f t="shared" si="106"/>
        <v>-72620</v>
      </c>
      <c r="AS186" s="46">
        <v>-9716</v>
      </c>
      <c r="AT186" s="46">
        <v>-63359</v>
      </c>
      <c r="AU186" s="46">
        <v>-68206</v>
      </c>
      <c r="AV186" s="46"/>
      <c r="AW186" s="46">
        <v>-72620</v>
      </c>
      <c r="AX186" s="46">
        <v>-55116</v>
      </c>
      <c r="AY186" s="46">
        <v>-55116</v>
      </c>
      <c r="AZ186" s="46">
        <v>-55116</v>
      </c>
      <c r="BA186" s="46"/>
      <c r="BB186" s="46">
        <v>-55116</v>
      </c>
      <c r="BC186" s="46">
        <v>-571</v>
      </c>
      <c r="BD186" s="46">
        <v>-571</v>
      </c>
    </row>
    <row r="187" spans="1:56">
      <c r="B187" s="65" t="s">
        <v>151</v>
      </c>
      <c r="C187" s="6" t="s">
        <v>27</v>
      </c>
      <c r="D187" s="46"/>
      <c r="E187" s="46"/>
      <c r="F187" s="46"/>
      <c r="G187" s="46"/>
      <c r="H187" s="46"/>
      <c r="I187" s="46">
        <v>-26822</v>
      </c>
      <c r="J187" s="46">
        <v>-55215</v>
      </c>
      <c r="K187" s="46">
        <v>-138818</v>
      </c>
      <c r="L187" s="46">
        <v>-227607</v>
      </c>
      <c r="M187" s="46">
        <v>-227607</v>
      </c>
      <c r="N187" s="46">
        <v>-84793</v>
      </c>
      <c r="O187" s="46">
        <v>-173715</v>
      </c>
      <c r="P187" s="46">
        <v>-256381</v>
      </c>
      <c r="Q187" s="46">
        <v>-361006</v>
      </c>
      <c r="R187" s="46">
        <v>-361006</v>
      </c>
      <c r="S187" s="46">
        <v>-116548</v>
      </c>
      <c r="T187" s="46">
        <v>-211772</v>
      </c>
      <c r="U187" s="46">
        <v>-284115</v>
      </c>
      <c r="V187" s="46">
        <v>-368789</v>
      </c>
      <c r="W187" s="46">
        <v>-368789</v>
      </c>
      <c r="X187" s="46">
        <v>-75100</v>
      </c>
      <c r="Y187" s="46">
        <v>-171469</v>
      </c>
      <c r="Z187" s="46">
        <v>-237148</v>
      </c>
      <c r="AA187" s="46">
        <v>-383648.03690614528</v>
      </c>
      <c r="AB187" s="46">
        <v>-383648.03690614528</v>
      </c>
      <c r="AC187" s="46">
        <v>-73255</v>
      </c>
      <c r="AD187" s="46">
        <v>-201684</v>
      </c>
      <c r="AE187" s="46">
        <v>-282312</v>
      </c>
      <c r="AF187" s="46">
        <v>-398288</v>
      </c>
      <c r="AG187" s="46">
        <f t="shared" si="104"/>
        <v>-398288</v>
      </c>
      <c r="AH187" s="46">
        <v>-63913</v>
      </c>
      <c r="AI187" s="46">
        <v>-181865</v>
      </c>
      <c r="AJ187" s="46">
        <v>-271939</v>
      </c>
      <c r="AK187" s="46">
        <v>-389724</v>
      </c>
      <c r="AL187" s="46">
        <f t="shared" si="105"/>
        <v>-389724</v>
      </c>
      <c r="AM187" s="46">
        <v>-60577</v>
      </c>
      <c r="AN187" s="46">
        <v>-181451</v>
      </c>
      <c r="AO187" s="46">
        <v>-240584</v>
      </c>
      <c r="AP187" s="46">
        <v>-357355</v>
      </c>
      <c r="AQ187" s="46">
        <f t="shared" si="106"/>
        <v>-357355</v>
      </c>
      <c r="AS187" s="46">
        <v>-107715</v>
      </c>
      <c r="AT187" s="46">
        <v>-275798</v>
      </c>
      <c r="AU187" s="46">
        <v>-380004</v>
      </c>
      <c r="AV187" s="46"/>
      <c r="AW187" s="46">
        <v>-542221.596806293</v>
      </c>
      <c r="AX187" s="46">
        <v>-255892</v>
      </c>
      <c r="AY187" s="46">
        <v>-255892</v>
      </c>
      <c r="AZ187" s="46">
        <v>-397206</v>
      </c>
      <c r="BA187" s="46"/>
      <c r="BB187" s="46">
        <v>-550877</v>
      </c>
      <c r="BC187" s="46">
        <v>-121864</v>
      </c>
      <c r="BD187" s="46">
        <v>-164377</v>
      </c>
    </row>
    <row r="188" spans="1:56">
      <c r="B188" s="65" t="s">
        <v>129</v>
      </c>
      <c r="C188" s="6" t="s">
        <v>27</v>
      </c>
      <c r="D188" s="46"/>
      <c r="E188" s="46"/>
      <c r="F188" s="46"/>
      <c r="G188" s="46"/>
      <c r="H188" s="46"/>
      <c r="I188" s="46">
        <v>53085</v>
      </c>
      <c r="J188" s="46">
        <v>60694</v>
      </c>
      <c r="K188" s="46">
        <v>83027</v>
      </c>
      <c r="L188" s="46">
        <v>-231079</v>
      </c>
      <c r="M188" s="46">
        <v>-231079</v>
      </c>
      <c r="N188" s="46">
        <v>-8738</v>
      </c>
      <c r="O188" s="46">
        <v>-33810</v>
      </c>
      <c r="P188" s="46">
        <v>61616</v>
      </c>
      <c r="Q188" s="46">
        <v>-62013</v>
      </c>
      <c r="R188" s="46">
        <v>-62013</v>
      </c>
      <c r="S188" s="46">
        <v>54943</v>
      </c>
      <c r="T188" s="46">
        <v>43997</v>
      </c>
      <c r="U188" s="46">
        <v>-14949</v>
      </c>
      <c r="V188" s="46">
        <v>-13777</v>
      </c>
      <c r="W188" s="46">
        <v>-13777</v>
      </c>
      <c r="X188" s="46">
        <v>41311</v>
      </c>
      <c r="Y188" s="46">
        <v>24163</v>
      </c>
      <c r="Z188" s="46">
        <v>-33600</v>
      </c>
      <c r="AA188" s="46">
        <v>-99757.38514350538</v>
      </c>
      <c r="AB188" s="46">
        <v>-99757.38514350538</v>
      </c>
      <c r="AC188" s="46">
        <v>-82859</v>
      </c>
      <c r="AD188" s="46">
        <v>-165390</v>
      </c>
      <c r="AE188" s="46">
        <v>-170667</v>
      </c>
      <c r="AF188" s="46">
        <v>-229163</v>
      </c>
      <c r="AG188" s="46">
        <f t="shared" si="104"/>
        <v>-229163</v>
      </c>
      <c r="AH188" s="46">
        <v>80581</v>
      </c>
      <c r="AI188" s="46">
        <v>71722</v>
      </c>
      <c r="AJ188" s="46">
        <v>18502</v>
      </c>
      <c r="AK188" s="46">
        <v>13706</v>
      </c>
      <c r="AL188" s="46">
        <f t="shared" si="105"/>
        <v>13706</v>
      </c>
      <c r="AM188" s="46">
        <v>-2449</v>
      </c>
      <c r="AN188" s="46">
        <v>-6890</v>
      </c>
      <c r="AO188" s="46">
        <v>-7969</v>
      </c>
      <c r="AP188" s="46">
        <v>44053</v>
      </c>
      <c r="AQ188" s="46">
        <f t="shared" si="106"/>
        <v>44053</v>
      </c>
      <c r="AS188" s="46">
        <v>-2449</v>
      </c>
      <c r="AT188" s="46">
        <v>-6890</v>
      </c>
      <c r="AU188" s="46">
        <v>-7969</v>
      </c>
      <c r="AV188" s="46"/>
      <c r="AW188" s="46">
        <v>44053</v>
      </c>
      <c r="AX188" s="46">
        <v>-57827</v>
      </c>
      <c r="AY188" s="46">
        <v>-57827</v>
      </c>
      <c r="AZ188" s="46">
        <v>-58341</v>
      </c>
      <c r="BA188" s="46"/>
      <c r="BB188" s="46">
        <v>-58704</v>
      </c>
      <c r="BC188" s="46">
        <v>-1727</v>
      </c>
      <c r="BD188" s="46">
        <v>-107787</v>
      </c>
    </row>
    <row r="189" spans="1:56">
      <c r="B189" s="84"/>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S189" s="46"/>
      <c r="AT189" s="46"/>
      <c r="AU189" s="46"/>
      <c r="AV189" s="46"/>
      <c r="AW189" s="46"/>
      <c r="AX189" s="46"/>
      <c r="AY189" s="46"/>
      <c r="AZ189" s="46"/>
      <c r="BA189" s="46"/>
      <c r="BB189" s="46"/>
      <c r="BC189" s="46"/>
      <c r="BD189" s="46"/>
    </row>
    <row r="190" spans="1:56" s="63" customFormat="1">
      <c r="B190" s="63" t="s">
        <v>152</v>
      </c>
      <c r="C190" s="71" t="s">
        <v>27</v>
      </c>
      <c r="D190" s="67"/>
      <c r="E190" s="67"/>
      <c r="F190" s="67"/>
      <c r="G190" s="67"/>
      <c r="H190" s="67"/>
      <c r="I190" s="67">
        <v>-345437</v>
      </c>
      <c r="J190" s="67">
        <v>-91944</v>
      </c>
      <c r="K190" s="67">
        <v>500724</v>
      </c>
      <c r="L190" s="67">
        <v>1005196</v>
      </c>
      <c r="M190" s="67">
        <f t="shared" ref="M190:AM190" si="107">SUM(M179:M188)</f>
        <v>1005196</v>
      </c>
      <c r="N190" s="67">
        <f t="shared" si="107"/>
        <v>120851</v>
      </c>
      <c r="O190" s="67">
        <f t="shared" si="107"/>
        <v>770786</v>
      </c>
      <c r="P190" s="67">
        <f t="shared" si="107"/>
        <v>982465</v>
      </c>
      <c r="Q190" s="67">
        <f t="shared" si="107"/>
        <v>1205795</v>
      </c>
      <c r="R190" s="67">
        <f t="shared" si="107"/>
        <v>1205795</v>
      </c>
      <c r="S190" s="67">
        <f t="shared" si="107"/>
        <v>-1050170</v>
      </c>
      <c r="T190" s="67">
        <f t="shared" si="107"/>
        <v>-1262839</v>
      </c>
      <c r="U190" s="67">
        <f t="shared" si="107"/>
        <v>-1473040</v>
      </c>
      <c r="V190" s="67">
        <f t="shared" si="107"/>
        <v>-1320226</v>
      </c>
      <c r="W190" s="67">
        <f t="shared" si="107"/>
        <v>-1320226</v>
      </c>
      <c r="X190" s="67">
        <f t="shared" si="107"/>
        <v>-139794</v>
      </c>
      <c r="Y190" s="67">
        <f t="shared" si="107"/>
        <v>-246311</v>
      </c>
      <c r="Z190" s="67">
        <f t="shared" si="107"/>
        <v>-211778</v>
      </c>
      <c r="AA190" s="67">
        <f t="shared" si="107"/>
        <v>-128360.08485097668</v>
      </c>
      <c r="AB190" s="67">
        <f t="shared" si="107"/>
        <v>-128360.08485097668</v>
      </c>
      <c r="AC190" s="67">
        <f t="shared" si="107"/>
        <v>61554</v>
      </c>
      <c r="AD190" s="67">
        <f t="shared" si="107"/>
        <v>-358990</v>
      </c>
      <c r="AE190" s="67">
        <f t="shared" si="107"/>
        <v>-329519.22539827833</v>
      </c>
      <c r="AF190" s="67">
        <f t="shared" si="107"/>
        <v>-396279</v>
      </c>
      <c r="AG190" s="67">
        <f t="shared" si="107"/>
        <v>-396279</v>
      </c>
      <c r="AH190" s="67">
        <f t="shared" si="107"/>
        <v>-218117</v>
      </c>
      <c r="AI190" s="67">
        <f t="shared" si="107"/>
        <v>-91236</v>
      </c>
      <c r="AJ190" s="67">
        <f t="shared" si="107"/>
        <v>-771603</v>
      </c>
      <c r="AK190" s="67">
        <f t="shared" si="107"/>
        <v>-1179088</v>
      </c>
      <c r="AL190" s="67">
        <f t="shared" si="107"/>
        <v>-1179088</v>
      </c>
      <c r="AM190" s="67">
        <f t="shared" si="107"/>
        <v>-372723</v>
      </c>
      <c r="AN190" s="67">
        <f t="shared" ref="AN190:AQ190" si="108">SUM(AN179:AN188)</f>
        <v>-624733</v>
      </c>
      <c r="AO190" s="67">
        <f t="shared" si="108"/>
        <v>-625365</v>
      </c>
      <c r="AP190" s="67">
        <f t="shared" si="108"/>
        <v>-1052209</v>
      </c>
      <c r="AQ190" s="67">
        <f t="shared" si="108"/>
        <v>-1052209</v>
      </c>
      <c r="AS190" s="67">
        <f t="shared" ref="AS190:AU190" si="109">SUM(AS179:AS188)</f>
        <v>-517288</v>
      </c>
      <c r="AT190" s="67">
        <f t="shared" si="109"/>
        <v>-910388</v>
      </c>
      <c r="AU190" s="67">
        <f t="shared" si="109"/>
        <v>-1045553</v>
      </c>
      <c r="AV190" s="67"/>
      <c r="AW190" s="67">
        <f>SUM(AW179:AW188)</f>
        <v>-1622725.2937301709</v>
      </c>
      <c r="AX190" s="67">
        <f t="shared" ref="AX190:AZ190" si="110">SUM(AX179:AX188)</f>
        <v>-378443</v>
      </c>
      <c r="AY190" s="67">
        <f t="shared" si="110"/>
        <v>-88855</v>
      </c>
      <c r="AZ190" s="67">
        <f t="shared" si="110"/>
        <v>-526622</v>
      </c>
      <c r="BA190" s="67"/>
      <c r="BB190" s="67">
        <f t="shared" ref="BB190:BD190" si="111">SUM(BB179:BB188)</f>
        <v>-1049416</v>
      </c>
      <c r="BC190" s="67">
        <f t="shared" si="111"/>
        <v>224558</v>
      </c>
      <c r="BD190" s="67">
        <f t="shared" si="111"/>
        <v>94584</v>
      </c>
    </row>
    <row r="191" spans="1:56">
      <c r="B191" s="84"/>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S191" s="46"/>
      <c r="AT191" s="46"/>
      <c r="AU191" s="46"/>
      <c r="AV191" s="46"/>
      <c r="AW191" s="46"/>
      <c r="AX191" s="46"/>
      <c r="AY191" s="46"/>
      <c r="AZ191" s="46"/>
      <c r="BA191" s="46"/>
      <c r="BB191" s="46"/>
      <c r="BC191" s="46"/>
      <c r="BD191" s="46"/>
    </row>
    <row r="192" spans="1:56" ht="25.5">
      <c r="B192" s="69" t="s">
        <v>153</v>
      </c>
      <c r="C192" s="6" t="s">
        <v>27</v>
      </c>
      <c r="D192" s="46"/>
      <c r="E192" s="46"/>
      <c r="F192" s="46"/>
      <c r="G192" s="46"/>
      <c r="H192" s="46"/>
      <c r="I192" s="46">
        <v>-197820</v>
      </c>
      <c r="J192" s="46">
        <v>83219</v>
      </c>
      <c r="K192" s="46">
        <v>190217</v>
      </c>
      <c r="L192" s="46">
        <v>282592</v>
      </c>
      <c r="M192" s="46">
        <f t="shared" ref="M192:AL192" si="112">M156+M176+M190</f>
        <v>282592</v>
      </c>
      <c r="N192" s="46">
        <f t="shared" si="112"/>
        <v>-178949</v>
      </c>
      <c r="O192" s="46">
        <f t="shared" si="112"/>
        <v>140792</v>
      </c>
      <c r="P192" s="46">
        <f t="shared" si="112"/>
        <v>353974</v>
      </c>
      <c r="Q192" s="46">
        <f t="shared" si="112"/>
        <v>1335681</v>
      </c>
      <c r="R192" s="46">
        <f t="shared" si="112"/>
        <v>1335681</v>
      </c>
      <c r="S192" s="46">
        <f t="shared" si="112"/>
        <v>-838648</v>
      </c>
      <c r="T192" s="46">
        <f t="shared" si="112"/>
        <v>-855094</v>
      </c>
      <c r="U192" s="46">
        <f t="shared" si="112"/>
        <v>-1150927</v>
      </c>
      <c r="V192" s="46">
        <f t="shared" si="112"/>
        <v>-887892</v>
      </c>
      <c r="W192" s="46">
        <f t="shared" si="112"/>
        <v>-887892</v>
      </c>
      <c r="X192" s="46">
        <f t="shared" si="112"/>
        <v>50146</v>
      </c>
      <c r="Y192" s="46">
        <f t="shared" si="112"/>
        <v>103398</v>
      </c>
      <c r="Z192" s="46">
        <f t="shared" si="112"/>
        <v>85427</v>
      </c>
      <c r="AA192" s="46">
        <f t="shared" si="112"/>
        <v>-151954.49546906605</v>
      </c>
      <c r="AB192" s="46">
        <f t="shared" si="112"/>
        <v>-151954.49546906605</v>
      </c>
      <c r="AC192" s="46">
        <f t="shared" si="112"/>
        <v>-66685</v>
      </c>
      <c r="AD192" s="46">
        <f t="shared" si="112"/>
        <v>-206543</v>
      </c>
      <c r="AE192" s="46">
        <f t="shared" si="112"/>
        <v>-102202.22539827798</v>
      </c>
      <c r="AF192" s="46">
        <f t="shared" si="112"/>
        <v>152816</v>
      </c>
      <c r="AG192" s="46">
        <f t="shared" si="112"/>
        <v>152816</v>
      </c>
      <c r="AH192" s="46">
        <f t="shared" si="112"/>
        <v>-107914</v>
      </c>
      <c r="AI192" s="46">
        <f t="shared" si="112"/>
        <v>216254</v>
      </c>
      <c r="AJ192" s="46">
        <v>-19400</v>
      </c>
      <c r="AK192" s="46">
        <f>AK156+AK176+AK190</f>
        <v>200230</v>
      </c>
      <c r="AL192" s="46">
        <f t="shared" si="112"/>
        <v>200230</v>
      </c>
      <c r="AM192" s="46">
        <f>AM156+AM176+AM190</f>
        <v>-302846</v>
      </c>
      <c r="AN192" s="46">
        <f>AN156+AN176+AN190</f>
        <v>-212170</v>
      </c>
      <c r="AO192" s="46">
        <f>AO156+AO176+AO190</f>
        <v>-316255</v>
      </c>
      <c r="AP192" s="46">
        <v>106351</v>
      </c>
      <c r="AQ192" s="46">
        <f t="shared" ref="AQ192" si="113">AQ156+AQ176+AQ190</f>
        <v>106351</v>
      </c>
      <c r="AS192" s="46">
        <f>AS156+AS176+AS190</f>
        <v>-302846</v>
      </c>
      <c r="AT192" s="46">
        <v>-212170</v>
      </c>
      <c r="AU192" s="46">
        <v>-316255</v>
      </c>
      <c r="AV192" s="46"/>
      <c r="AW192" s="46">
        <f>AW156+AW176+AW190</f>
        <v>106351.00000000047</v>
      </c>
      <c r="AX192" s="46">
        <f>AX156+AX176+AX190</f>
        <v>-440420</v>
      </c>
      <c r="AY192" s="46">
        <v>38514</v>
      </c>
      <c r="AZ192" s="46">
        <v>45218</v>
      </c>
      <c r="BA192" s="46"/>
      <c r="BB192" s="46">
        <v>63939</v>
      </c>
      <c r="BC192" s="46">
        <v>498091</v>
      </c>
      <c r="BD192" s="46">
        <v>322708</v>
      </c>
    </row>
    <row r="193" spans="1:56">
      <c r="B193" s="69" t="s">
        <v>154</v>
      </c>
      <c r="C193" s="6" t="s">
        <v>27</v>
      </c>
      <c r="D193" s="46"/>
      <c r="E193" s="46"/>
      <c r="F193" s="46"/>
      <c r="G193" s="46"/>
      <c r="H193" s="46"/>
      <c r="I193" s="46">
        <v>-18</v>
      </c>
      <c r="J193" s="46">
        <v>-79</v>
      </c>
      <c r="K193" s="46">
        <v>-39545</v>
      </c>
      <c r="L193" s="46">
        <v>-6736</v>
      </c>
      <c r="M193" s="46">
        <v>-6736</v>
      </c>
      <c r="N193" s="46">
        <v>-14604</v>
      </c>
      <c r="O193" s="46">
        <v>-126</v>
      </c>
      <c r="P193" s="46">
        <v>19959</v>
      </c>
      <c r="Q193" s="46">
        <v>-1041</v>
      </c>
      <c r="R193" s="46">
        <v>-1041</v>
      </c>
      <c r="S193" s="46">
        <v>15084</v>
      </c>
      <c r="T193" s="46">
        <v>-24020</v>
      </c>
      <c r="U193" s="46">
        <v>-83667</v>
      </c>
      <c r="V193" s="46">
        <v>-107615</v>
      </c>
      <c r="W193" s="46">
        <v>-107615</v>
      </c>
      <c r="X193" s="46">
        <v>-80382</v>
      </c>
      <c r="Y193" s="46">
        <v>-18823</v>
      </c>
      <c r="Z193" s="46">
        <v>-51897</v>
      </c>
      <c r="AA193" s="46">
        <v>-83945.018336257694</v>
      </c>
      <c r="AB193" s="46">
        <v>-83945.018336257694</v>
      </c>
      <c r="AC193" s="46">
        <v>81188</v>
      </c>
      <c r="AD193" s="46">
        <v>90443</v>
      </c>
      <c r="AE193" s="46">
        <v>57081.359939076421</v>
      </c>
      <c r="AF193" s="46">
        <v>43014</v>
      </c>
      <c r="AG193" s="46">
        <f t="shared" si="104"/>
        <v>43014</v>
      </c>
      <c r="AH193" s="46">
        <v>11739</v>
      </c>
      <c r="AI193" s="46">
        <v>-15028</v>
      </c>
      <c r="AJ193" s="46">
        <v>9924</v>
      </c>
      <c r="AK193" s="46">
        <v>-7553</v>
      </c>
      <c r="AL193" s="46">
        <f t="shared" si="105"/>
        <v>-7553</v>
      </c>
      <c r="AM193" s="46">
        <v>-24928</v>
      </c>
      <c r="AN193" s="46">
        <v>-155945</v>
      </c>
      <c r="AO193" s="46">
        <v>-139309</v>
      </c>
      <c r="AP193" s="46">
        <v>-166713</v>
      </c>
      <c r="AQ193" s="46">
        <f t="shared" si="106"/>
        <v>-166713</v>
      </c>
      <c r="AS193" s="46">
        <v>-24928</v>
      </c>
      <c r="AT193" s="46">
        <v>-155945</v>
      </c>
      <c r="AU193" s="46">
        <v>-139310</v>
      </c>
      <c r="AV193" s="46"/>
      <c r="AW193" s="46">
        <v>-166713</v>
      </c>
      <c r="AX193" s="46">
        <v>-15803</v>
      </c>
      <c r="AY193" s="46">
        <v>-58808</v>
      </c>
      <c r="AZ193" s="46">
        <v>-179418</v>
      </c>
      <c r="BA193" s="46"/>
      <c r="BB193" s="46">
        <v>-73002</v>
      </c>
      <c r="BC193" s="46">
        <v>-59872</v>
      </c>
      <c r="BD193" s="46">
        <v>-61145</v>
      </c>
    </row>
    <row r="194" spans="1:56">
      <c r="B194" s="69" t="s">
        <v>155</v>
      </c>
      <c r="C194" s="6" t="s">
        <v>27</v>
      </c>
      <c r="D194" s="46"/>
      <c r="E194" s="46"/>
      <c r="F194" s="46"/>
      <c r="G194" s="46"/>
      <c r="H194" s="46"/>
      <c r="I194" s="46">
        <v>-197838</v>
      </c>
      <c r="J194" s="46">
        <v>83140</v>
      </c>
      <c r="K194" s="46">
        <v>150672</v>
      </c>
      <c r="L194" s="74">
        <v>275856</v>
      </c>
      <c r="M194" s="74">
        <f t="shared" ref="M194:AL194" si="114">M192+M193</f>
        <v>275856</v>
      </c>
      <c r="N194" s="46">
        <f t="shared" si="114"/>
        <v>-193553</v>
      </c>
      <c r="O194" s="46">
        <f t="shared" si="114"/>
        <v>140666</v>
      </c>
      <c r="P194" s="46">
        <f t="shared" si="114"/>
        <v>373933</v>
      </c>
      <c r="Q194" s="46">
        <f t="shared" si="114"/>
        <v>1334640</v>
      </c>
      <c r="R194" s="46">
        <f t="shared" si="114"/>
        <v>1334640</v>
      </c>
      <c r="S194" s="46">
        <f t="shared" si="114"/>
        <v>-823564</v>
      </c>
      <c r="T194" s="46">
        <f t="shared" si="114"/>
        <v>-879114</v>
      </c>
      <c r="U194" s="46">
        <f t="shared" si="114"/>
        <v>-1234594</v>
      </c>
      <c r="V194" s="46">
        <f t="shared" si="114"/>
        <v>-995507</v>
      </c>
      <c r="W194" s="46">
        <f t="shared" si="114"/>
        <v>-995507</v>
      </c>
      <c r="X194" s="46">
        <f t="shared" si="114"/>
        <v>-30236</v>
      </c>
      <c r="Y194" s="46">
        <f t="shared" si="114"/>
        <v>84575</v>
      </c>
      <c r="Z194" s="46">
        <f t="shared" si="114"/>
        <v>33530</v>
      </c>
      <c r="AA194" s="46">
        <f t="shared" si="114"/>
        <v>-235899.51380532375</v>
      </c>
      <c r="AB194" s="46">
        <f t="shared" si="114"/>
        <v>-235899.51380532375</v>
      </c>
      <c r="AC194" s="46">
        <f t="shared" si="114"/>
        <v>14503</v>
      </c>
      <c r="AD194" s="46">
        <f t="shared" si="114"/>
        <v>-116100</v>
      </c>
      <c r="AE194" s="46">
        <f t="shared" si="114"/>
        <v>-45120.865459201559</v>
      </c>
      <c r="AF194" s="46">
        <f t="shared" si="114"/>
        <v>195830</v>
      </c>
      <c r="AG194" s="46">
        <f t="shared" si="114"/>
        <v>195830</v>
      </c>
      <c r="AH194" s="46">
        <f t="shared" si="114"/>
        <v>-96175</v>
      </c>
      <c r="AI194" s="46">
        <f t="shared" si="114"/>
        <v>201226</v>
      </c>
      <c r="AJ194" s="46">
        <f t="shared" si="114"/>
        <v>-9476</v>
      </c>
      <c r="AK194" s="46">
        <f t="shared" si="114"/>
        <v>192677</v>
      </c>
      <c r="AL194" s="46">
        <f t="shared" si="114"/>
        <v>192677</v>
      </c>
      <c r="AM194" s="46">
        <f t="shared" ref="AM194:AO194" si="115">AM193+AM192</f>
        <v>-327774</v>
      </c>
      <c r="AN194" s="46">
        <f t="shared" si="115"/>
        <v>-368115</v>
      </c>
      <c r="AO194" s="46">
        <f t="shared" si="115"/>
        <v>-455564</v>
      </c>
      <c r="AP194" s="46">
        <v>-60362</v>
      </c>
      <c r="AQ194" s="46">
        <f t="shared" ref="AQ194" si="116">AQ192+AQ193</f>
        <v>-60362</v>
      </c>
      <c r="AS194" s="46">
        <f t="shared" ref="AS194" si="117">AS193+AS192</f>
        <v>-327774</v>
      </c>
      <c r="AT194" s="46">
        <v>-368115</v>
      </c>
      <c r="AU194" s="46">
        <v>-455565</v>
      </c>
      <c r="AV194" s="46"/>
      <c r="AW194" s="46">
        <f>+AW192+AW193</f>
        <v>-60361.999999999534</v>
      </c>
      <c r="AX194" s="46">
        <f t="shared" ref="AX194" si="118">AX193+AX192</f>
        <v>-456223</v>
      </c>
      <c r="AY194" s="46">
        <v>-20294</v>
      </c>
      <c r="AZ194" s="46">
        <v>-134200</v>
      </c>
      <c r="BA194" s="46"/>
      <c r="BB194" s="46">
        <v>-9063</v>
      </c>
      <c r="BC194" s="46">
        <v>438219</v>
      </c>
      <c r="BD194" s="46">
        <v>261563</v>
      </c>
    </row>
    <row r="195" spans="1:56">
      <c r="B195" s="70"/>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S195" s="46"/>
      <c r="AT195" s="46"/>
      <c r="AU195" s="46"/>
      <c r="AV195" s="46"/>
      <c r="AW195" s="46"/>
      <c r="AX195" s="46"/>
      <c r="AY195" s="46"/>
      <c r="AZ195" s="46"/>
      <c r="BA195" s="46"/>
      <c r="BB195" s="46"/>
      <c r="BC195" s="46"/>
      <c r="BD195" s="46"/>
    </row>
    <row r="196" spans="1:56" s="63" customFormat="1">
      <c r="A196" s="63" t="s">
        <v>156</v>
      </c>
      <c r="C196" s="71" t="s">
        <v>27</v>
      </c>
      <c r="D196" s="64"/>
      <c r="E196" s="64"/>
      <c r="F196" s="64"/>
      <c r="G196" s="64"/>
      <c r="H196" s="64"/>
      <c r="I196" s="64">
        <v>374407</v>
      </c>
      <c r="J196" s="64">
        <v>374407</v>
      </c>
      <c r="K196" s="64">
        <v>374407</v>
      </c>
      <c r="L196" s="64">
        <v>374407</v>
      </c>
      <c r="M196" s="64">
        <v>374407</v>
      </c>
      <c r="N196" s="64">
        <v>650263</v>
      </c>
      <c r="O196" s="64">
        <v>650263</v>
      </c>
      <c r="P196" s="64">
        <v>650263</v>
      </c>
      <c r="Q196" s="64">
        <v>650263</v>
      </c>
      <c r="R196" s="64">
        <v>650263</v>
      </c>
      <c r="S196" s="64">
        <v>1984903</v>
      </c>
      <c r="T196" s="64">
        <v>1984903</v>
      </c>
      <c r="U196" s="64">
        <v>1984903</v>
      </c>
      <c r="V196" s="64">
        <v>1984903</v>
      </c>
      <c r="W196" s="64">
        <v>1984903</v>
      </c>
      <c r="X196" s="64">
        <v>989396</v>
      </c>
      <c r="Y196" s="64">
        <v>989396</v>
      </c>
      <c r="Z196" s="64">
        <v>989396</v>
      </c>
      <c r="AA196" s="64">
        <v>989396</v>
      </c>
      <c r="AB196" s="64">
        <v>989396</v>
      </c>
      <c r="AC196" s="64">
        <v>753497</v>
      </c>
      <c r="AD196" s="64">
        <v>753497</v>
      </c>
      <c r="AE196" s="64">
        <v>753497</v>
      </c>
      <c r="AF196" s="64">
        <v>753497</v>
      </c>
      <c r="AG196" s="64">
        <f t="shared" si="104"/>
        <v>753497</v>
      </c>
      <c r="AH196" s="64">
        <f>AG198</f>
        <v>949327</v>
      </c>
      <c r="AI196" s="64">
        <f>AH196</f>
        <v>949327</v>
      </c>
      <c r="AJ196" s="64">
        <f>AI196</f>
        <v>949327</v>
      </c>
      <c r="AK196" s="64">
        <f t="shared" ref="AK196" si="119">AF198</f>
        <v>949327</v>
      </c>
      <c r="AL196" s="64">
        <f t="shared" ref="AL196" si="120">AG198</f>
        <v>949327</v>
      </c>
      <c r="AM196" s="64">
        <f>$AL$198</f>
        <v>1142004</v>
      </c>
      <c r="AN196" s="64">
        <f t="shared" ref="AN196:AP196" si="121">$AL$198</f>
        <v>1142004</v>
      </c>
      <c r="AO196" s="64">
        <f t="shared" si="121"/>
        <v>1142004</v>
      </c>
      <c r="AP196" s="64">
        <f t="shared" si="121"/>
        <v>1142004</v>
      </c>
      <c r="AQ196" s="64">
        <f t="shared" ref="AQ196" si="122">AL198</f>
        <v>1142004</v>
      </c>
      <c r="AS196" s="64">
        <f>$AL$198</f>
        <v>1142004</v>
      </c>
      <c r="AT196" s="64">
        <f>$AL$198</f>
        <v>1142004</v>
      </c>
      <c r="AU196" s="64">
        <f>$AL$198</f>
        <v>1142004</v>
      </c>
      <c r="AV196" s="64"/>
      <c r="AW196" s="64">
        <v>1142004</v>
      </c>
      <c r="AX196" s="64">
        <f>$AQ$198</f>
        <v>1081642</v>
      </c>
      <c r="AY196" s="64">
        <f>$AQ$198</f>
        <v>1081642</v>
      </c>
      <c r="AZ196" s="64">
        <f>$AQ$198</f>
        <v>1081642</v>
      </c>
      <c r="BA196" s="64"/>
      <c r="BB196" s="64">
        <f>$AQ$198</f>
        <v>1081642</v>
      </c>
      <c r="BC196" s="64">
        <v>1072579</v>
      </c>
      <c r="BD196" s="64">
        <f>BC196</f>
        <v>1072579</v>
      </c>
    </row>
    <row r="197" spans="1:56">
      <c r="A197" s="72"/>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S197" s="46"/>
      <c r="AT197" s="46"/>
      <c r="AU197" s="46"/>
      <c r="AV197" s="46"/>
      <c r="AW197" s="46"/>
      <c r="AX197" s="46"/>
      <c r="AY197" s="46"/>
      <c r="AZ197" s="46"/>
      <c r="BA197" s="46"/>
      <c r="BB197" s="46"/>
      <c r="BC197" s="46"/>
      <c r="BD197" s="46"/>
    </row>
    <row r="198" spans="1:56">
      <c r="A198" s="63" t="s">
        <v>157</v>
      </c>
      <c r="C198" s="6" t="s">
        <v>27</v>
      </c>
      <c r="D198" s="64"/>
      <c r="E198" s="64"/>
      <c r="F198" s="64"/>
      <c r="G198" s="64"/>
      <c r="H198" s="64"/>
      <c r="I198" s="64">
        <v>176569</v>
      </c>
      <c r="J198" s="64">
        <v>457547</v>
      </c>
      <c r="K198" s="64">
        <v>525079</v>
      </c>
      <c r="L198" s="64">
        <v>650263</v>
      </c>
      <c r="M198" s="64">
        <v>650263</v>
      </c>
      <c r="N198" s="64">
        <v>456710</v>
      </c>
      <c r="O198" s="64">
        <v>790929</v>
      </c>
      <c r="P198" s="64">
        <v>1024196</v>
      </c>
      <c r="Q198" s="64">
        <v>1984903</v>
      </c>
      <c r="R198" s="64">
        <v>1984903</v>
      </c>
      <c r="S198" s="64">
        <v>1161339</v>
      </c>
      <c r="T198" s="64">
        <v>1105789</v>
      </c>
      <c r="U198" s="64">
        <v>750309</v>
      </c>
      <c r="V198" s="64">
        <v>989396</v>
      </c>
      <c r="W198" s="64">
        <v>989396</v>
      </c>
      <c r="X198" s="64">
        <v>959160</v>
      </c>
      <c r="Y198" s="64">
        <v>1073971</v>
      </c>
      <c r="Z198" s="64">
        <v>1022926</v>
      </c>
      <c r="AA198" s="64">
        <v>753497.48619467625</v>
      </c>
      <c r="AB198" s="64">
        <v>753497.48619467625</v>
      </c>
      <c r="AC198" s="64">
        <v>768000</v>
      </c>
      <c r="AD198" s="64">
        <v>637397</v>
      </c>
      <c r="AE198" s="64">
        <v>708375.81490533298</v>
      </c>
      <c r="AF198" s="64">
        <v>949327</v>
      </c>
      <c r="AG198" s="64">
        <f>AF198</f>
        <v>949327</v>
      </c>
      <c r="AH198" s="64">
        <f t="shared" ref="AH198:AM198" si="123">AH196+AH194</f>
        <v>853152</v>
      </c>
      <c r="AI198" s="64">
        <f t="shared" si="123"/>
        <v>1150553</v>
      </c>
      <c r="AJ198" s="64">
        <f t="shared" si="123"/>
        <v>939851</v>
      </c>
      <c r="AK198" s="64">
        <f t="shared" si="123"/>
        <v>1142004</v>
      </c>
      <c r="AL198" s="64">
        <f t="shared" si="123"/>
        <v>1142004</v>
      </c>
      <c r="AM198" s="64">
        <f t="shared" si="123"/>
        <v>814230</v>
      </c>
      <c r="AN198" s="64">
        <f t="shared" ref="AN198:AQ198" si="124">AN196+AN194</f>
        <v>773889</v>
      </c>
      <c r="AO198" s="64">
        <f t="shared" si="124"/>
        <v>686440</v>
      </c>
      <c r="AP198" s="64">
        <f t="shared" si="124"/>
        <v>1081642</v>
      </c>
      <c r="AQ198" s="64">
        <f t="shared" si="124"/>
        <v>1081642</v>
      </c>
      <c r="AS198" s="64">
        <f t="shared" ref="AS198:AU198" si="125">AS196+AS194</f>
        <v>814230</v>
      </c>
      <c r="AT198" s="64">
        <f t="shared" si="125"/>
        <v>773889</v>
      </c>
      <c r="AU198" s="64">
        <f t="shared" si="125"/>
        <v>686439</v>
      </c>
      <c r="AV198" s="64"/>
      <c r="AW198" s="64">
        <f>AW196+AW194</f>
        <v>1081642.0000000005</v>
      </c>
      <c r="AX198" s="64">
        <f t="shared" ref="AX198:AZ198" si="126">AX196+AX194</f>
        <v>625419</v>
      </c>
      <c r="AY198" s="64">
        <f t="shared" si="126"/>
        <v>1061348</v>
      </c>
      <c r="AZ198" s="64">
        <f t="shared" si="126"/>
        <v>947442</v>
      </c>
      <c r="BA198" s="64"/>
      <c r="BB198" s="64">
        <f t="shared" ref="BB198:BC198" si="127">BB196+BB194</f>
        <v>1072579</v>
      </c>
      <c r="BC198" s="64">
        <f t="shared" si="127"/>
        <v>1510798</v>
      </c>
      <c r="BD198" s="64">
        <v>1334142</v>
      </c>
    </row>
    <row r="199" spans="1:56" ht="53.25" customHeight="1">
      <c r="M199" s="68"/>
      <c r="BC199" s="46"/>
      <c r="BD199" s="46"/>
    </row>
    <row r="200" spans="1:56">
      <c r="BC200" s="46"/>
      <c r="BD200" s="46"/>
    </row>
    <row r="211" spans="14:56">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S211" s="68"/>
      <c r="AT211" s="68"/>
      <c r="AU211" s="68"/>
      <c r="AV211" s="68"/>
      <c r="AW211" s="68"/>
      <c r="AX211" s="68"/>
      <c r="AY211" s="68"/>
      <c r="AZ211" s="68"/>
      <c r="BA211" s="68"/>
      <c r="BB211" s="68"/>
      <c r="BC211" s="68"/>
      <c r="BD211" s="68"/>
    </row>
  </sheetData>
  <mergeCells count="4">
    <mergeCell ref="A7:B7"/>
    <mergeCell ref="A61:B61"/>
    <mergeCell ref="A101:B101"/>
    <mergeCell ref="A143:B143"/>
  </mergeCells>
  <pageMargins left="0.25" right="0.25" top="0.75" bottom="0.75" header="0.3" footer="0.3"/>
  <pageSetup scale="32" fitToHeight="0" orientation="landscape" r:id="rId1"/>
  <ignoredErrors>
    <ignoredError sqref="AG9:AG11 AG13:AG23 AG25:AG26 AG28:AG29 AG31:AG32 AG34:AG51 AG53:AG64 AG66:AG68 AG77 AG83 AG89:AG91 AG173:AG175 AG99:AG117 AG171 AG157:AG158 AG182:AG189 AG191 AG193 AG195:AG197 AG93:AG96 AG72:AG73 AL63:AL64 AL90:AL91 AL93 AN130 AG119:AG155 AG162:AG169 AG177:AG180" formulaRange="1"/>
    <ignoredError sqref="AB65 AL26 AL32 AL51 AL29 AL39:AL41 AL111:AL114 AL122:AL131 AL115:AL118 AH196 AL45" formula="1"/>
    <ignoredError sqref="AL65:AL67 AL92"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Financial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Tomas Barriga Cruzat    (LATAM)</dc:creator>
  <cp:lastModifiedBy>Joaquin Ignacio Guenim Ale     (LATAM)</cp:lastModifiedBy>
  <cp:lastPrinted>2016-05-12T17:53:19Z</cp:lastPrinted>
  <dcterms:created xsi:type="dcterms:W3CDTF">2016-03-08T23:07:48Z</dcterms:created>
  <dcterms:modified xsi:type="dcterms:W3CDTF">2020-08-18T19:38:56Z</dcterms:modified>
</cp:coreProperties>
</file>