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ATAM AIRLINES GROUP\Resultados Trimestrales\2023\2Q23\"/>
    </mc:Choice>
  </mc:AlternateContent>
  <bookViews>
    <workbookView xWindow="0" yWindow="0" windowWidth="19200" windowHeight="7305"/>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62913"/>
</workbook>
</file>

<file path=xl/calcChain.xml><?xml version="1.0" encoding="utf-8"?>
<calcChain xmlns="http://schemas.openxmlformats.org/spreadsheetml/2006/main">
  <c r="BS205" i="2" l="1"/>
  <c r="BS197" i="2"/>
  <c r="BS180" i="2"/>
  <c r="BS160" i="2"/>
  <c r="BS141" i="2"/>
  <c r="BS143" i="2" s="1"/>
  <c r="BS134" i="2"/>
  <c r="BS133" i="2"/>
  <c r="BS124" i="2"/>
  <c r="BS104" i="2"/>
  <c r="BS117" i="2"/>
  <c r="BR134" i="2"/>
  <c r="BR104" i="2"/>
  <c r="BQ104" i="2"/>
  <c r="BQ125" i="2"/>
  <c r="BS113" i="2"/>
  <c r="BS99" i="2"/>
  <c r="BS100" i="2"/>
  <c r="BS94" i="2"/>
  <c r="BS120" i="2" l="1"/>
  <c r="BS86" i="2" l="1"/>
  <c r="BS80" i="2"/>
  <c r="BS74" i="2"/>
  <c r="BS68" i="2"/>
  <c r="BS69" i="2"/>
  <c r="BS65" i="2"/>
  <c r="BS12" i="2" l="1"/>
  <c r="BS24" i="2"/>
  <c r="BS51" i="2"/>
  <c r="BS52" i="2" l="1"/>
  <c r="BS26" i="2"/>
  <c r="BS41" i="2" s="1"/>
  <c r="BS45" i="2" s="1"/>
  <c r="BR205" i="2"/>
  <c r="BR197" i="2"/>
  <c r="BR180" i="2"/>
  <c r="BR160" i="2"/>
  <c r="BR147" i="2"/>
  <c r="BR141" i="2"/>
  <c r="BR143" i="2" s="1"/>
  <c r="BR133" i="2"/>
  <c r="BR117" i="2"/>
  <c r="BR113" i="2"/>
  <c r="BR103" i="2"/>
  <c r="BR97" i="2"/>
  <c r="BR96" i="2"/>
  <c r="BR94" i="2"/>
  <c r="BR86" i="2"/>
  <c r="BR80" i="2"/>
  <c r="BR74" i="2"/>
  <c r="BR69" i="2"/>
  <c r="BR68" i="2"/>
  <c r="BR65" i="2"/>
  <c r="BR51" i="2"/>
  <c r="BR39" i="2"/>
  <c r="BR24" i="2"/>
  <c r="BR100" i="2" s="1"/>
  <c r="BR12" i="2"/>
  <c r="BS29" i="2" l="1"/>
  <c r="BS30" i="2" s="1"/>
  <c r="BS27" i="2"/>
  <c r="BR99" i="2"/>
  <c r="BR52" i="2"/>
  <c r="BR26" i="2"/>
  <c r="BQ105" i="2"/>
  <c r="BQ106" i="2"/>
  <c r="BQ107" i="2"/>
  <c r="BQ108" i="2"/>
  <c r="BQ109" i="2"/>
  <c r="BQ110" i="2"/>
  <c r="BQ111" i="2"/>
  <c r="BQ112" i="2"/>
  <c r="BQ114" i="2"/>
  <c r="BQ116" i="2"/>
  <c r="BQ118" i="2"/>
  <c r="BQ121" i="2"/>
  <c r="BQ122" i="2"/>
  <c r="BQ123" i="2"/>
  <c r="BQ126" i="2"/>
  <c r="BQ127" i="2"/>
  <c r="BQ129" i="2"/>
  <c r="BQ130" i="2"/>
  <c r="BQ131" i="2"/>
  <c r="BQ132" i="2"/>
  <c r="BQ136" i="2"/>
  <c r="BQ137" i="2"/>
  <c r="BQ138" i="2"/>
  <c r="BQ139" i="2"/>
  <c r="BQ140" i="2"/>
  <c r="BQ142" i="2"/>
  <c r="BQ95" i="2"/>
  <c r="BQ93" i="2"/>
  <c r="BQ96" i="2" s="1"/>
  <c r="BQ92" i="2"/>
  <c r="BQ97" i="2" s="1"/>
  <c r="BQ85" i="2"/>
  <c r="BQ86" i="2" s="1"/>
  <c r="BQ84" i="2"/>
  <c r="BQ79" i="2"/>
  <c r="BQ78" i="2"/>
  <c r="BQ73" i="2"/>
  <c r="BQ72" i="2"/>
  <c r="BQ67" i="2"/>
  <c r="BQ66" i="2"/>
  <c r="BQ64" i="2"/>
  <c r="BQ65" i="2" s="1"/>
  <c r="BQ63" i="2"/>
  <c r="BQ48" i="2"/>
  <c r="BQ37" i="2"/>
  <c r="BQ38" i="2"/>
  <c r="BQ36" i="2"/>
  <c r="BQ39" i="2" s="1"/>
  <c r="BQ16" i="2"/>
  <c r="BQ17" i="2"/>
  <c r="BQ18" i="2"/>
  <c r="BQ19" i="2"/>
  <c r="BQ20" i="2"/>
  <c r="BQ21" i="2"/>
  <c r="BQ22" i="2"/>
  <c r="BQ23" i="2"/>
  <c r="BQ15" i="2"/>
  <c r="BQ10" i="2"/>
  <c r="BQ11" i="2"/>
  <c r="BQ9" i="2"/>
  <c r="BQ69" i="2" s="1"/>
  <c r="BQ80" i="2" l="1"/>
  <c r="BQ74" i="2"/>
  <c r="BQ68" i="2"/>
  <c r="BR29" i="2"/>
  <c r="BR30" i="2" s="1"/>
  <c r="BR27" i="2"/>
  <c r="BR41" i="2"/>
  <c r="BR45" i="2" s="1"/>
  <c r="BQ94" i="2"/>
  <c r="BQ61" i="2"/>
  <c r="BP61" i="2"/>
  <c r="BQ160" i="2"/>
  <c r="BQ180" i="2"/>
  <c r="BQ197" i="2"/>
  <c r="BQ205" i="2"/>
  <c r="BQ147" i="2"/>
  <c r="BP147" i="2"/>
  <c r="BP141" i="2"/>
  <c r="BQ141" i="2" s="1"/>
  <c r="BQ103" i="2"/>
  <c r="BP133" i="2"/>
  <c r="BP124" i="2"/>
  <c r="BQ124" i="2" s="1"/>
  <c r="BP117" i="2"/>
  <c r="BQ117" i="2" s="1"/>
  <c r="BP113" i="2"/>
  <c r="BP143" i="2" l="1"/>
  <c r="BQ143" i="2" s="1"/>
  <c r="BP134" i="2"/>
  <c r="BQ134" i="2" s="1"/>
  <c r="BQ133" i="2"/>
  <c r="BP104" i="2"/>
  <c r="BQ113" i="2"/>
  <c r="BP120" i="2" l="1"/>
  <c r="BQ120" i="2" s="1"/>
  <c r="BP51" i="2"/>
  <c r="BP39" i="2"/>
  <c r="BP24" i="2"/>
  <c r="BQ24" i="2"/>
  <c r="BP12" i="2"/>
  <c r="BP26" i="2" s="1"/>
  <c r="BQ12" i="2"/>
  <c r="BQ100" i="2" l="1"/>
  <c r="BQ99" i="2"/>
  <c r="BQ26" i="2"/>
  <c r="BQ27" i="2" s="1"/>
  <c r="BP27" i="2"/>
  <c r="BP41" i="2"/>
  <c r="BP45" i="2" s="1"/>
  <c r="BP29" i="2"/>
  <c r="BP30" i="2" s="1"/>
  <c r="BP52" i="2"/>
  <c r="BQ41" i="2" l="1"/>
  <c r="BQ45" i="2" s="1"/>
  <c r="BQ29" i="2"/>
  <c r="BQ30" i="2" s="1"/>
  <c r="BO61" i="2"/>
  <c r="BO201" i="2"/>
  <c r="BO205" i="2" s="1"/>
  <c r="BO197" i="2"/>
  <c r="BO180" i="2"/>
  <c r="BO160" i="2"/>
  <c r="BO141" i="2"/>
  <c r="BO143" i="2" s="1"/>
  <c r="BO133" i="2"/>
  <c r="BO134" i="2" s="1"/>
  <c r="BO124" i="2"/>
  <c r="BO117" i="2"/>
  <c r="BO113" i="2"/>
  <c r="BO104" i="2" s="1"/>
  <c r="BO97" i="2"/>
  <c r="BO96" i="2"/>
  <c r="BO94" i="2"/>
  <c r="BO86" i="2"/>
  <c r="BO80" i="2"/>
  <c r="BO74" i="2"/>
  <c r="BO69" i="2"/>
  <c r="BO68" i="2"/>
  <c r="BO65" i="2"/>
  <c r="BO39" i="2"/>
  <c r="BO24" i="2"/>
  <c r="BO99" i="2" s="1"/>
  <c r="BO12" i="2"/>
  <c r="BO100" i="2" l="1"/>
  <c r="BO26" i="2"/>
  <c r="BO27" i="2" s="1"/>
  <c r="BO120" i="2"/>
  <c r="BO147" i="2"/>
  <c r="BO103" i="2"/>
  <c r="BN201" i="2"/>
  <c r="BO29" i="2" l="1"/>
  <c r="BO30" i="2" s="1"/>
  <c r="BO41" i="2"/>
  <c r="BO45" i="2" s="1"/>
  <c r="BO47" i="2" s="1"/>
  <c r="BO51" i="2" s="1"/>
  <c r="BO52" i="2" s="1"/>
  <c r="BN103" i="2"/>
  <c r="BN205" i="2"/>
  <c r="BN197" i="2"/>
  <c r="BN180" i="2"/>
  <c r="BN160" i="2"/>
  <c r="BN141" i="2"/>
  <c r="BN143" i="2" s="1"/>
  <c r="BN133" i="2"/>
  <c r="BN134" i="2" s="1"/>
  <c r="BN124" i="2"/>
  <c r="BN117" i="2"/>
  <c r="BN113" i="2"/>
  <c r="BN104" i="2" s="1"/>
  <c r="BN97" i="2"/>
  <c r="BN96" i="2"/>
  <c r="BN94" i="2"/>
  <c r="BN86" i="2"/>
  <c r="BN80" i="2"/>
  <c r="BN74" i="2"/>
  <c r="BN69" i="2"/>
  <c r="BN68" i="2"/>
  <c r="BN65" i="2"/>
  <c r="BN39" i="2"/>
  <c r="BN24" i="2"/>
  <c r="BN100" i="2" s="1"/>
  <c r="BN12" i="2"/>
  <c r="BN61" i="2" l="1"/>
  <c r="BN120" i="2"/>
  <c r="BN147" i="2"/>
  <c r="BN26" i="2"/>
  <c r="BN29" i="2" s="1"/>
  <c r="BN30" i="2" s="1"/>
  <c r="BN99" i="2"/>
  <c r="BN27" i="2" l="1"/>
  <c r="BN41" i="2"/>
  <c r="BN45" i="2" s="1"/>
  <c r="BN47" i="2" s="1"/>
  <c r="BN51" i="2" l="1"/>
  <c r="BN52" i="2" s="1"/>
  <c r="BQ47" i="2"/>
  <c r="BQ51" i="2" s="1"/>
  <c r="BQ52" i="2" s="1"/>
  <c r="BL128" i="2"/>
  <c r="BM205" i="2" l="1"/>
  <c r="BM197" i="2"/>
  <c r="BM180" i="2"/>
  <c r="BM160" i="2"/>
  <c r="BM147" i="2"/>
  <c r="BM141" i="2"/>
  <c r="BM143" i="2" s="1"/>
  <c r="BM133" i="2"/>
  <c r="BM134" i="2" s="1"/>
  <c r="BM124" i="2"/>
  <c r="BM117" i="2"/>
  <c r="BM113" i="2"/>
  <c r="BM104" i="2" s="1"/>
  <c r="BM103" i="2"/>
  <c r="BM97" i="2"/>
  <c r="BM96" i="2"/>
  <c r="BM94" i="2"/>
  <c r="BM86" i="2"/>
  <c r="BM80" i="2"/>
  <c r="BM74" i="2"/>
  <c r="BM69" i="2"/>
  <c r="BM68" i="2"/>
  <c r="BM65" i="2"/>
  <c r="BM51" i="2"/>
  <c r="BM39" i="2"/>
  <c r="BM24" i="2"/>
  <c r="BM12" i="2"/>
  <c r="BM26" i="2" l="1"/>
  <c r="BM29" i="2" s="1"/>
  <c r="BM30" i="2" s="1"/>
  <c r="BM52" i="2"/>
  <c r="BM120" i="2"/>
  <c r="BM100" i="2"/>
  <c r="BM99" i="2"/>
  <c r="BK124" i="2"/>
  <c r="BL124" i="2" s="1"/>
  <c r="BK96" i="2"/>
  <c r="BJ96" i="2"/>
  <c r="BI96" i="2"/>
  <c r="BH96" i="2"/>
  <c r="BK97" i="2"/>
  <c r="BK94" i="2"/>
  <c r="BJ97" i="2"/>
  <c r="BJ94" i="2"/>
  <c r="BK68" i="2"/>
  <c r="BJ68" i="2"/>
  <c r="BI68" i="2"/>
  <c r="BH68" i="2"/>
  <c r="BK69" i="2"/>
  <c r="BJ69" i="2"/>
  <c r="BK65" i="2"/>
  <c r="BJ65" i="2"/>
  <c r="BL197" i="2"/>
  <c r="BL180" i="2"/>
  <c r="BL160" i="2"/>
  <c r="BL147" i="2"/>
  <c r="BL142" i="2"/>
  <c r="BL140" i="2"/>
  <c r="BL138" i="2"/>
  <c r="BL137" i="2"/>
  <c r="BL136" i="2"/>
  <c r="BL132" i="2"/>
  <c r="BL131" i="2"/>
  <c r="BL130" i="2"/>
  <c r="BL129" i="2"/>
  <c r="BL127" i="2"/>
  <c r="BL126" i="2"/>
  <c r="BL125" i="2"/>
  <c r="BL123" i="2"/>
  <c r="BL122" i="2"/>
  <c r="BL121" i="2"/>
  <c r="BL118" i="2"/>
  <c r="BL116" i="2"/>
  <c r="BL115" i="2"/>
  <c r="BL114" i="2"/>
  <c r="BL112" i="2"/>
  <c r="BL111" i="2"/>
  <c r="BL110" i="2"/>
  <c r="BL109" i="2"/>
  <c r="BL108" i="2"/>
  <c r="BL107" i="2"/>
  <c r="BL106" i="2"/>
  <c r="BL105" i="2"/>
  <c r="BL103" i="2"/>
  <c r="BL95" i="2"/>
  <c r="BL93" i="2"/>
  <c r="BL92" i="2"/>
  <c r="BL85" i="2"/>
  <c r="BL84" i="2"/>
  <c r="BL79" i="2"/>
  <c r="BL78" i="2"/>
  <c r="BL73" i="2"/>
  <c r="BL72" i="2"/>
  <c r="BL67" i="2"/>
  <c r="BL66" i="2"/>
  <c r="BL64" i="2"/>
  <c r="BL63" i="2"/>
  <c r="BL61" i="2"/>
  <c r="BL48" i="2"/>
  <c r="BL47" i="2"/>
  <c r="BL43" i="2"/>
  <c r="BL38" i="2"/>
  <c r="BL37" i="2"/>
  <c r="BL36" i="2"/>
  <c r="BL23" i="2"/>
  <c r="BL22" i="2"/>
  <c r="BL21" i="2"/>
  <c r="BL20" i="2"/>
  <c r="BL19" i="2"/>
  <c r="BL18" i="2"/>
  <c r="BL17" i="2"/>
  <c r="BL16" i="2"/>
  <c r="BL15" i="2"/>
  <c r="BL11" i="2"/>
  <c r="BL10" i="2"/>
  <c r="BL9" i="2"/>
  <c r="BL74" i="2" l="1"/>
  <c r="BL65" i="2"/>
  <c r="BL86" i="2"/>
  <c r="BL80" i="2"/>
  <c r="BM41" i="2"/>
  <c r="BM45" i="2" s="1"/>
  <c r="BM27" i="2"/>
  <c r="BL94" i="2"/>
  <c r="BL96" i="2"/>
  <c r="BL69" i="2"/>
  <c r="BL24" i="2"/>
  <c r="BL12" i="2"/>
  <c r="BL68" i="2"/>
  <c r="BL97" i="2"/>
  <c r="BL100" i="2" l="1"/>
  <c r="BL99" i="2"/>
  <c r="BL26" i="2"/>
  <c r="BL27" i="2" s="1"/>
  <c r="BL29" i="2" l="1"/>
  <c r="BL30" i="2" s="1"/>
  <c r="BK147" i="2"/>
  <c r="BK141" i="2"/>
  <c r="BK133" i="2"/>
  <c r="BK117" i="2"/>
  <c r="BL117" i="2" s="1"/>
  <c r="BK113" i="2"/>
  <c r="BK103" i="2"/>
  <c r="BK86" i="2"/>
  <c r="BK80" i="2"/>
  <c r="BK74" i="2"/>
  <c r="BK61" i="2"/>
  <c r="BK51" i="2"/>
  <c r="BK39" i="2"/>
  <c r="BK24" i="2"/>
  <c r="BK100" i="2" s="1"/>
  <c r="BK12" i="2"/>
  <c r="BK134" i="2" l="1"/>
  <c r="BL134" i="2" s="1"/>
  <c r="BL133" i="2"/>
  <c r="BK26" i="2"/>
  <c r="BK41" i="2" s="1"/>
  <c r="BK45" i="2" s="1"/>
  <c r="BK99" i="2"/>
  <c r="BK143" i="2"/>
  <c r="BL143" i="2" s="1"/>
  <c r="BL141" i="2"/>
  <c r="BK104" i="2"/>
  <c r="BL104" i="2" s="1"/>
  <c r="BL113" i="2"/>
  <c r="BK52" i="2"/>
  <c r="BJ133" i="2"/>
  <c r="BK27" i="2" l="1"/>
  <c r="BK29" i="2"/>
  <c r="BK30" i="2" s="1"/>
  <c r="BK120" i="2"/>
  <c r="BL120" i="2" s="1"/>
  <c r="BJ205" i="2" l="1"/>
  <c r="BJ197" i="2"/>
  <c r="BJ180" i="2"/>
  <c r="BJ160" i="2"/>
  <c r="BJ147" i="2"/>
  <c r="BJ141" i="2"/>
  <c r="BJ143" i="2" s="1"/>
  <c r="BJ113" i="2"/>
  <c r="BJ103" i="2"/>
  <c r="BJ86" i="2"/>
  <c r="BJ80" i="2"/>
  <c r="BJ74" i="2"/>
  <c r="BJ61" i="2"/>
  <c r="BJ51" i="2"/>
  <c r="BJ39" i="2"/>
  <c r="BJ24" i="2"/>
  <c r="BJ99" i="2" l="1"/>
  <c r="BJ100" i="2"/>
  <c r="BI133" i="2"/>
  <c r="BI124" i="2"/>
  <c r="BI69" i="2"/>
  <c r="BI65" i="2"/>
  <c r="BI205" i="2" l="1"/>
  <c r="BI197" i="2"/>
  <c r="BI180" i="2"/>
  <c r="BI160" i="2"/>
  <c r="BI147" i="2"/>
  <c r="BI141" i="2"/>
  <c r="BI143" i="2" s="1"/>
  <c r="BI134" i="2"/>
  <c r="BI117" i="2"/>
  <c r="BI113" i="2"/>
  <c r="BI104" i="2" s="1"/>
  <c r="BI103" i="2"/>
  <c r="BI97" i="2"/>
  <c r="BI94" i="2"/>
  <c r="BI86" i="2"/>
  <c r="BI80" i="2"/>
  <c r="BI74" i="2"/>
  <c r="BI61" i="2"/>
  <c r="BI51" i="2"/>
  <c r="BI39" i="2"/>
  <c r="BI24" i="2"/>
  <c r="BI99" i="2" s="1"/>
  <c r="BI12" i="2"/>
  <c r="BI120" i="2" l="1"/>
  <c r="BI26" i="2"/>
  <c r="BI27" i="2" s="1"/>
  <c r="BI100" i="2"/>
  <c r="BI52" i="2"/>
  <c r="BH97" i="2"/>
  <c r="BH69" i="2"/>
  <c r="BE69" i="2"/>
  <c r="BC69" i="2"/>
  <c r="BH65" i="2"/>
  <c r="BI29" i="2" l="1"/>
  <c r="BI30" i="2" s="1"/>
  <c r="BI41" i="2"/>
  <c r="BI45" i="2" s="1"/>
  <c r="BC205" i="2" l="1"/>
  <c r="AG205" i="2"/>
  <c r="AH203" i="2" s="1"/>
  <c r="AI203" i="2" s="1"/>
  <c r="BE203" i="2"/>
  <c r="BD203" i="2"/>
  <c r="AK203" i="2"/>
  <c r="AG203" i="2"/>
  <c r="BH201" i="2"/>
  <c r="BH205" i="2" s="1"/>
  <c r="AJ201" i="2"/>
  <c r="AQ200" i="2"/>
  <c r="AL200" i="2"/>
  <c r="AG200" i="2"/>
  <c r="BH197" i="2"/>
  <c r="BG197" i="2"/>
  <c r="BE197" i="2"/>
  <c r="BD197" i="2"/>
  <c r="BC197" i="2"/>
  <c r="BB197" i="2"/>
  <c r="AZ197" i="2"/>
  <c r="AY197" i="2"/>
  <c r="AX197" i="2"/>
  <c r="AW197" i="2"/>
  <c r="AU197" i="2"/>
  <c r="AT197" i="2"/>
  <c r="AS197" i="2"/>
  <c r="AP197" i="2"/>
  <c r="AO197" i="2"/>
  <c r="AN197" i="2"/>
  <c r="AM197" i="2"/>
  <c r="AK197" i="2"/>
  <c r="AJ197" i="2"/>
  <c r="AI197" i="2"/>
  <c r="AH197" i="2"/>
  <c r="AF197" i="2"/>
  <c r="AE197" i="2"/>
  <c r="AD197" i="2"/>
  <c r="AC197" i="2"/>
  <c r="AB197" i="2"/>
  <c r="AA197" i="2"/>
  <c r="Z197" i="2"/>
  <c r="Y197" i="2"/>
  <c r="X197" i="2"/>
  <c r="W197" i="2"/>
  <c r="V197" i="2"/>
  <c r="U197" i="2"/>
  <c r="T197" i="2"/>
  <c r="S197" i="2"/>
  <c r="R197" i="2"/>
  <c r="Q197" i="2"/>
  <c r="P197" i="2"/>
  <c r="O197" i="2"/>
  <c r="N197" i="2"/>
  <c r="M197" i="2"/>
  <c r="AQ195" i="2"/>
  <c r="AL195" i="2"/>
  <c r="AG195" i="2"/>
  <c r="AQ194" i="2"/>
  <c r="AL194" i="2"/>
  <c r="AG194" i="2"/>
  <c r="AQ193" i="2"/>
  <c r="AL193" i="2"/>
  <c r="AG193" i="2"/>
  <c r="AQ191" i="2"/>
  <c r="AL191" i="2"/>
  <c r="AG191" i="2"/>
  <c r="AQ190" i="2"/>
  <c r="AL190" i="2"/>
  <c r="AG190" i="2"/>
  <c r="AQ188" i="2"/>
  <c r="AL188" i="2"/>
  <c r="AG188" i="2"/>
  <c r="AQ187" i="2"/>
  <c r="AL187" i="2"/>
  <c r="AG187" i="2"/>
  <c r="AG183" i="2"/>
  <c r="BH180" i="2"/>
  <c r="BG180" i="2"/>
  <c r="BE180" i="2"/>
  <c r="BD180" i="2"/>
  <c r="BC180" i="2"/>
  <c r="BB180" i="2"/>
  <c r="AZ180" i="2"/>
  <c r="AY180" i="2"/>
  <c r="AX180" i="2"/>
  <c r="AW180" i="2"/>
  <c r="AU180" i="2"/>
  <c r="AT180" i="2"/>
  <c r="AS180" i="2"/>
  <c r="AP180" i="2"/>
  <c r="AO180" i="2"/>
  <c r="AN180" i="2"/>
  <c r="AM180" i="2"/>
  <c r="AK180" i="2"/>
  <c r="AJ180" i="2"/>
  <c r="AI180" i="2"/>
  <c r="AH180" i="2"/>
  <c r="AF180" i="2"/>
  <c r="AE180" i="2"/>
  <c r="AD180" i="2"/>
  <c r="AC180" i="2"/>
  <c r="AB180" i="2"/>
  <c r="AA180" i="2"/>
  <c r="Z180" i="2"/>
  <c r="Y180" i="2"/>
  <c r="X180" i="2"/>
  <c r="W180" i="2"/>
  <c r="V180" i="2"/>
  <c r="U180" i="2"/>
  <c r="T180" i="2"/>
  <c r="S180" i="2"/>
  <c r="R180" i="2"/>
  <c r="Q180" i="2"/>
  <c r="P180" i="2"/>
  <c r="O180" i="2"/>
  <c r="N180" i="2"/>
  <c r="M180" i="2"/>
  <c r="AQ178" i="2"/>
  <c r="AL178" i="2"/>
  <c r="AG178" i="2"/>
  <c r="AQ176" i="2"/>
  <c r="AL176" i="2"/>
  <c r="AG176" i="2"/>
  <c r="AQ173" i="2"/>
  <c r="AL173" i="2"/>
  <c r="AG173" i="2"/>
  <c r="AL172" i="2"/>
  <c r="AG172" i="2"/>
  <c r="AQ171" i="2"/>
  <c r="AL171" i="2"/>
  <c r="AG171" i="2"/>
  <c r="AQ170" i="2"/>
  <c r="AL170" i="2"/>
  <c r="AG170" i="2"/>
  <c r="AQ169" i="2"/>
  <c r="AL169" i="2"/>
  <c r="AG169" i="2"/>
  <c r="AQ168" i="2"/>
  <c r="AL168" i="2"/>
  <c r="AG168" i="2"/>
  <c r="AQ165" i="2"/>
  <c r="AQ163" i="2"/>
  <c r="AL163" i="2"/>
  <c r="BH160" i="2"/>
  <c r="BG160" i="2"/>
  <c r="BE160" i="2"/>
  <c r="BD160" i="2"/>
  <c r="BC160" i="2"/>
  <c r="BB160" i="2"/>
  <c r="AZ160" i="2"/>
  <c r="AY160" i="2"/>
  <c r="AX160" i="2"/>
  <c r="AW160" i="2"/>
  <c r="AU160" i="2"/>
  <c r="AT160" i="2"/>
  <c r="AS160" i="2"/>
  <c r="AP160" i="2"/>
  <c r="AO160" i="2"/>
  <c r="AN160" i="2"/>
  <c r="AM160" i="2"/>
  <c r="AK160" i="2"/>
  <c r="AJ160" i="2"/>
  <c r="AI160" i="2"/>
  <c r="AH160" i="2"/>
  <c r="AF160" i="2"/>
  <c r="AE160" i="2"/>
  <c r="AD160" i="2"/>
  <c r="AC160" i="2"/>
  <c r="AB160" i="2"/>
  <c r="AA160" i="2"/>
  <c r="Z160" i="2"/>
  <c r="Y160" i="2"/>
  <c r="X160" i="2"/>
  <c r="W160" i="2"/>
  <c r="V160" i="2"/>
  <c r="U160" i="2"/>
  <c r="T160" i="2"/>
  <c r="S160" i="2"/>
  <c r="R160" i="2"/>
  <c r="Q160" i="2"/>
  <c r="P160" i="2"/>
  <c r="O160" i="2"/>
  <c r="N160" i="2"/>
  <c r="M160" i="2"/>
  <c r="AQ158" i="2"/>
  <c r="AL158" i="2"/>
  <c r="AG158" i="2"/>
  <c r="AQ157" i="2"/>
  <c r="AL157" i="2"/>
  <c r="AG157" i="2"/>
  <c r="AQ156" i="2"/>
  <c r="AL156" i="2"/>
  <c r="AG156" i="2"/>
  <c r="AQ155" i="2"/>
  <c r="AL155" i="2"/>
  <c r="AG155" i="2"/>
  <c r="AQ154" i="2"/>
  <c r="AL154" i="2"/>
  <c r="AG154" i="2"/>
  <c r="AQ151" i="2"/>
  <c r="AL151" i="2"/>
  <c r="AG151" i="2"/>
  <c r="AQ150" i="2"/>
  <c r="AL150" i="2"/>
  <c r="AG150" i="2"/>
  <c r="BH147" i="2"/>
  <c r="BG147" i="2"/>
  <c r="BF147" i="2"/>
  <c r="BE147" i="2"/>
  <c r="BD147" i="2"/>
  <c r="BC147" i="2"/>
  <c r="BB147" i="2"/>
  <c r="BA147" i="2"/>
  <c r="AZ147" i="2"/>
  <c r="AY147" i="2"/>
  <c r="AL147" i="2"/>
  <c r="AK147" i="2"/>
  <c r="Y147" i="2"/>
  <c r="BF143" i="2"/>
  <c r="BG143" i="2" s="1"/>
  <c r="BA143" i="2"/>
  <c r="BB143" i="2" s="1"/>
  <c r="AZ143" i="2"/>
  <c r="AL143" i="2"/>
  <c r="AG143" i="2"/>
  <c r="BG142" i="2"/>
  <c r="BB142" i="2"/>
  <c r="AW142" i="2"/>
  <c r="AQ142" i="2"/>
  <c r="AL142" i="2"/>
  <c r="AG142" i="2"/>
  <c r="BH141" i="2"/>
  <c r="BH143" i="2" s="1"/>
  <c r="BG141" i="2"/>
  <c r="BB141" i="2"/>
  <c r="AY141" i="2"/>
  <c r="AY143" i="2" s="1"/>
  <c r="AX141" i="2"/>
  <c r="AX143" i="2" s="1"/>
  <c r="AV141" i="2"/>
  <c r="AW141" i="2" s="1"/>
  <c r="AP141" i="2"/>
  <c r="AQ141" i="2" s="1"/>
  <c r="AO141" i="2"/>
  <c r="AO143" i="2" s="1"/>
  <c r="AN141" i="2"/>
  <c r="AN143" i="2" s="1"/>
  <c r="AL141" i="2"/>
  <c r="AG141" i="2"/>
  <c r="BG140" i="2"/>
  <c r="BB140" i="2"/>
  <c r="AW140" i="2"/>
  <c r="AQ140" i="2"/>
  <c r="AL140" i="2"/>
  <c r="AG140" i="2"/>
  <c r="BG138" i="2"/>
  <c r="BB138" i="2"/>
  <c r="AW138" i="2"/>
  <c r="AQ138" i="2"/>
  <c r="AL138" i="2"/>
  <c r="AG138" i="2"/>
  <c r="BG137" i="2"/>
  <c r="BB137" i="2"/>
  <c r="AW137" i="2"/>
  <c r="AQ137" i="2"/>
  <c r="AL137" i="2"/>
  <c r="AG137" i="2"/>
  <c r="BG136" i="2"/>
  <c r="BB136" i="2"/>
  <c r="AW136" i="2"/>
  <c r="AQ136" i="2"/>
  <c r="AL136" i="2"/>
  <c r="AG136" i="2"/>
  <c r="BH134" i="2"/>
  <c r="BG134" i="2"/>
  <c r="BA134" i="2"/>
  <c r="BB134" i="2" s="1"/>
  <c r="AZ134" i="2"/>
  <c r="AM134" i="2"/>
  <c r="AK134" i="2"/>
  <c r="AL134" i="2" s="1"/>
  <c r="AG134" i="2"/>
  <c r="BG133" i="2"/>
  <c r="BB133" i="2"/>
  <c r="AY133" i="2"/>
  <c r="AY134" i="2" s="1"/>
  <c r="AX133" i="2"/>
  <c r="AX134" i="2" s="1"/>
  <c r="AV133" i="2"/>
  <c r="AV134" i="2" s="1"/>
  <c r="AW134" i="2" s="1"/>
  <c r="AP133" i="2"/>
  <c r="AQ133" i="2" s="1"/>
  <c r="AO133" i="2"/>
  <c r="AO134" i="2" s="1"/>
  <c r="AN133" i="2"/>
  <c r="AN134" i="2" s="1"/>
  <c r="AL133" i="2"/>
  <c r="AG133" i="2"/>
  <c r="BG132" i="2"/>
  <c r="BB132" i="2"/>
  <c r="AW132" i="2"/>
  <c r="AQ132" i="2"/>
  <c r="AL132" i="2"/>
  <c r="AG132" i="2"/>
  <c r="BG131" i="2"/>
  <c r="BB131" i="2"/>
  <c r="AW131" i="2"/>
  <c r="AQ131" i="2"/>
  <c r="AL131" i="2"/>
  <c r="AG131" i="2"/>
  <c r="BG130" i="2"/>
  <c r="BB130" i="2"/>
  <c r="AW130" i="2"/>
  <c r="AQ130" i="2"/>
  <c r="AL130" i="2"/>
  <c r="AG130" i="2"/>
  <c r="BG129" i="2"/>
  <c r="BB129" i="2"/>
  <c r="AW129" i="2"/>
  <c r="AQ129" i="2"/>
  <c r="AL129" i="2"/>
  <c r="AG129" i="2"/>
  <c r="BG127" i="2"/>
  <c r="BB127" i="2"/>
  <c r="AW127" i="2"/>
  <c r="AQ127" i="2"/>
  <c r="AL127" i="2"/>
  <c r="AG127" i="2"/>
  <c r="BG126" i="2"/>
  <c r="BB126" i="2"/>
  <c r="AW126" i="2"/>
  <c r="AQ126" i="2"/>
  <c r="AL126" i="2"/>
  <c r="AG126" i="2"/>
  <c r="BG125" i="2"/>
  <c r="BB125" i="2"/>
  <c r="AW125" i="2"/>
  <c r="AQ125" i="2"/>
  <c r="AL125" i="2"/>
  <c r="AG125" i="2"/>
  <c r="BF124" i="2"/>
  <c r="BG124" i="2" s="1"/>
  <c r="BE124" i="2"/>
  <c r="BA124" i="2"/>
  <c r="BB124" i="2" s="1"/>
  <c r="AZ124" i="2"/>
  <c r="AY124" i="2"/>
  <c r="AX124" i="2"/>
  <c r="AV124" i="2"/>
  <c r="AW124" i="2" s="1"/>
  <c r="AP124" i="2"/>
  <c r="AQ124" i="2" s="1"/>
  <c r="AO124" i="2"/>
  <c r="AN124" i="2"/>
  <c r="AM124" i="2"/>
  <c r="AK124" i="2"/>
  <c r="AL124" i="2" s="1"/>
  <c r="AJ124" i="2"/>
  <c r="AG124" i="2"/>
  <c r="BG123" i="2"/>
  <c r="BB123" i="2"/>
  <c r="AW123" i="2"/>
  <c r="AQ123" i="2"/>
  <c r="AL123" i="2"/>
  <c r="AG123" i="2"/>
  <c r="BH122" i="2"/>
  <c r="BG122" i="2"/>
  <c r="BB122" i="2"/>
  <c r="AW122" i="2"/>
  <c r="AQ122" i="2"/>
  <c r="AL122" i="2"/>
  <c r="AG122" i="2"/>
  <c r="BG121" i="2"/>
  <c r="BB121" i="2"/>
  <c r="AW121" i="2"/>
  <c r="AQ121" i="2"/>
  <c r="AL121" i="2"/>
  <c r="AG121" i="2"/>
  <c r="BE120" i="2"/>
  <c r="BD120" i="2"/>
  <c r="AW120" i="2"/>
  <c r="AP120" i="2"/>
  <c r="AQ120" i="2" s="1"/>
  <c r="AO120" i="2"/>
  <c r="BG118" i="2"/>
  <c r="BB118" i="2"/>
  <c r="AW118" i="2"/>
  <c r="AQ118" i="2"/>
  <c r="AL118" i="2"/>
  <c r="AG118" i="2"/>
  <c r="BH117" i="2"/>
  <c r="BF117" i="2"/>
  <c r="BG117" i="2" s="1"/>
  <c r="BE117" i="2"/>
  <c r="BA117" i="2"/>
  <c r="BB117" i="2" s="1"/>
  <c r="AZ117" i="2"/>
  <c r="AY117" i="2"/>
  <c r="AX117" i="2"/>
  <c r="AV117" i="2"/>
  <c r="AW117" i="2" s="1"/>
  <c r="AP117" i="2"/>
  <c r="AQ117" i="2" s="1"/>
  <c r="AO117" i="2"/>
  <c r="AN117" i="2"/>
  <c r="AM117" i="2"/>
  <c r="AK117" i="2"/>
  <c r="AL117" i="2" s="1"/>
  <c r="AJ117" i="2"/>
  <c r="AG117" i="2"/>
  <c r="BG116" i="2"/>
  <c r="BB116" i="2"/>
  <c r="AW116" i="2"/>
  <c r="AQ116" i="2"/>
  <c r="AL116" i="2"/>
  <c r="AG116" i="2"/>
  <c r="BG115" i="2"/>
  <c r="BB115" i="2"/>
  <c r="AW115" i="2"/>
  <c r="AQ115" i="2"/>
  <c r="AL115" i="2"/>
  <c r="AG115" i="2"/>
  <c r="BG114" i="2"/>
  <c r="BB114" i="2"/>
  <c r="AW114" i="2"/>
  <c r="AQ114" i="2"/>
  <c r="AL114" i="2"/>
  <c r="AG114" i="2"/>
  <c r="BH113" i="2"/>
  <c r="BH104" i="2" s="1"/>
  <c r="BF113" i="2"/>
  <c r="BF104" i="2" s="1"/>
  <c r="BF120" i="2" s="1"/>
  <c r="BG120" i="2" s="1"/>
  <c r="BE113" i="2"/>
  <c r="BA113" i="2"/>
  <c r="BB113" i="2" s="1"/>
  <c r="AZ113" i="2"/>
  <c r="AZ104" i="2" s="1"/>
  <c r="AZ120" i="2" s="1"/>
  <c r="AY113" i="2"/>
  <c r="AY104" i="2" s="1"/>
  <c r="AY120" i="2" s="1"/>
  <c r="AX113" i="2"/>
  <c r="AX104" i="2" s="1"/>
  <c r="AX120" i="2" s="1"/>
  <c r="AV113" i="2"/>
  <c r="AV104" i="2" s="1"/>
  <c r="AW104" i="2" s="1"/>
  <c r="AQ113" i="2"/>
  <c r="AO113" i="2"/>
  <c r="AN113" i="2"/>
  <c r="AN104" i="2" s="1"/>
  <c r="AN120" i="2" s="1"/>
  <c r="AM113" i="2"/>
  <c r="AM104" i="2" s="1"/>
  <c r="AM120" i="2" s="1"/>
  <c r="AK113" i="2"/>
  <c r="AL113" i="2" s="1"/>
  <c r="AG113" i="2"/>
  <c r="BG112" i="2"/>
  <c r="BB112" i="2"/>
  <c r="AW112" i="2"/>
  <c r="AQ112" i="2"/>
  <c r="AL112" i="2"/>
  <c r="AG112" i="2"/>
  <c r="BG111" i="2"/>
  <c r="BB111" i="2"/>
  <c r="AW111" i="2"/>
  <c r="AQ111" i="2"/>
  <c r="AL111" i="2"/>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AQ104" i="2"/>
  <c r="AG104" i="2"/>
  <c r="BH103" i="2"/>
  <c r="BG103" i="2"/>
  <c r="BF103" i="2"/>
  <c r="BE103" i="2"/>
  <c r="BD103" i="2"/>
  <c r="BC103" i="2"/>
  <c r="BB103" i="2"/>
  <c r="BA103" i="2"/>
  <c r="AZ103" i="2"/>
  <c r="AY103" i="2"/>
  <c r="AL103" i="2"/>
  <c r="AK103" i="2"/>
  <c r="BA100" i="2"/>
  <c r="AA100" i="2"/>
  <c r="Z100" i="2"/>
  <c r="Y100" i="2"/>
  <c r="X100" i="2"/>
  <c r="W100" i="2"/>
  <c r="V100" i="2"/>
  <c r="U100" i="2"/>
  <c r="T100" i="2"/>
  <c r="S100" i="2"/>
  <c r="R100" i="2"/>
  <c r="P100" i="2"/>
  <c r="O100" i="2"/>
  <c r="N100" i="2"/>
  <c r="M100" i="2"/>
  <c r="BA99" i="2"/>
  <c r="AA99" i="2"/>
  <c r="Z99" i="2"/>
  <c r="Y99" i="2"/>
  <c r="X99" i="2"/>
  <c r="W99" i="2"/>
  <c r="V99" i="2"/>
  <c r="U99" i="2"/>
  <c r="T99" i="2"/>
  <c r="S99" i="2"/>
  <c r="R99" i="2"/>
  <c r="P99" i="2"/>
  <c r="O99" i="2"/>
  <c r="N99" i="2"/>
  <c r="M99" i="2"/>
  <c r="BF97" i="2"/>
  <c r="X97" i="2"/>
  <c r="W97" i="2"/>
  <c r="V97" i="2"/>
  <c r="U97" i="2"/>
  <c r="T97" i="2"/>
  <c r="S97" i="2"/>
  <c r="R97" i="2"/>
  <c r="Q97" i="2"/>
  <c r="P97" i="2"/>
  <c r="O97" i="2"/>
  <c r="N97" i="2"/>
  <c r="M97" i="2"/>
  <c r="L97" i="2"/>
  <c r="K97" i="2"/>
  <c r="J97" i="2"/>
  <c r="I97" i="2"/>
  <c r="H97" i="2"/>
  <c r="G97" i="2"/>
  <c r="F97" i="2"/>
  <c r="E97" i="2"/>
  <c r="D97" i="2"/>
  <c r="BF96" i="2"/>
  <c r="X96" i="2"/>
  <c r="W96" i="2"/>
  <c r="V96" i="2"/>
  <c r="U96" i="2"/>
  <c r="T96" i="2"/>
  <c r="S96" i="2"/>
  <c r="R96" i="2"/>
  <c r="Q96" i="2"/>
  <c r="P96" i="2"/>
  <c r="O96" i="2"/>
  <c r="N96" i="2"/>
  <c r="M96" i="2"/>
  <c r="L96" i="2"/>
  <c r="K96" i="2"/>
  <c r="J96" i="2"/>
  <c r="I96" i="2"/>
  <c r="H96" i="2"/>
  <c r="G96" i="2"/>
  <c r="F96" i="2"/>
  <c r="E96" i="2"/>
  <c r="D96" i="2"/>
  <c r="BG95" i="2"/>
  <c r="BB95" i="2"/>
  <c r="AW95" i="2"/>
  <c r="AQ95" i="2"/>
  <c r="AL95" i="2"/>
  <c r="BH94" i="2"/>
  <c r="BF94" i="2"/>
  <c r="BE94" i="2"/>
  <c r="BD94" i="2"/>
  <c r="BC94" i="2"/>
  <c r="BA94" i="2"/>
  <c r="AZ94" i="2"/>
  <c r="AY94" i="2"/>
  <c r="AX94" i="2"/>
  <c r="AV94" i="2"/>
  <c r="AU94" i="2"/>
  <c r="AT94" i="2"/>
  <c r="AS94" i="2"/>
  <c r="AP94" i="2"/>
  <c r="AO94" i="2"/>
  <c r="AN94" i="2"/>
  <c r="AM94" i="2"/>
  <c r="AK94" i="2"/>
  <c r="AJ94" i="2"/>
  <c r="AI94" i="2"/>
  <c r="AH94" i="2"/>
  <c r="AG94" i="2"/>
  <c r="AF94" i="2"/>
  <c r="AE94" i="2"/>
  <c r="AD94" i="2"/>
  <c r="AC94" i="2"/>
  <c r="X94" i="2"/>
  <c r="AB94" i="2" s="1"/>
  <c r="W94" i="2"/>
  <c r="V94" i="2"/>
  <c r="T94" i="2"/>
  <c r="S94" i="2"/>
  <c r="R94" i="2"/>
  <c r="Q94" i="2"/>
  <c r="P94" i="2"/>
  <c r="O94" i="2"/>
  <c r="N94" i="2"/>
  <c r="BG93" i="2"/>
  <c r="BB93" i="2"/>
  <c r="AW93" i="2"/>
  <c r="AQ93" i="2"/>
  <c r="AL93" i="2"/>
  <c r="AB93" i="2"/>
  <c r="BG92" i="2"/>
  <c r="BB92" i="2"/>
  <c r="AW92" i="2"/>
  <c r="AQ92" i="2"/>
  <c r="AL92" i="2"/>
  <c r="AB92" i="2"/>
  <c r="BH86" i="2"/>
  <c r="BF86" i="2"/>
  <c r="BE86" i="2"/>
  <c r="BD86" i="2"/>
  <c r="BC86" i="2"/>
  <c r="BA86" i="2"/>
  <c r="AZ86" i="2"/>
  <c r="AY86" i="2"/>
  <c r="AX86" i="2"/>
  <c r="AV86" i="2"/>
  <c r="AU86" i="2"/>
  <c r="AT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AW79" i="2"/>
  <c r="M79" i="2"/>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B73" i="2"/>
  <c r="AW73" i="2"/>
  <c r="M73" i="2"/>
  <c r="BG72" i="2"/>
  <c r="BB72" i="2"/>
  <c r="AW72" i="2"/>
  <c r="M72" i="2"/>
  <c r="BF69" i="2"/>
  <c r="AK69" i="2"/>
  <c r="AJ69" i="2"/>
  <c r="AI69" i="2"/>
  <c r="AH69" i="2"/>
  <c r="AF69" i="2"/>
  <c r="AE69" i="2"/>
  <c r="AD69" i="2"/>
  <c r="AC69" i="2"/>
  <c r="X69" i="2"/>
  <c r="W69" i="2"/>
  <c r="V69" i="2"/>
  <c r="U69" i="2"/>
  <c r="T69" i="2"/>
  <c r="S69" i="2"/>
  <c r="R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B64" i="2"/>
  <c r="AL64" i="2"/>
  <c r="AB64" i="2"/>
  <c r="Q64" i="2"/>
  <c r="BD63" i="2"/>
  <c r="BB63" i="2"/>
  <c r="AL63" i="2"/>
  <c r="AB63" i="2"/>
  <c r="AB100" i="2" s="1"/>
  <c r="Q63" i="2"/>
  <c r="Q100" i="2" s="1"/>
  <c r="BH61" i="2"/>
  <c r="BG61" i="2"/>
  <c r="BF61" i="2"/>
  <c r="BE61" i="2"/>
  <c r="BD61" i="2"/>
  <c r="BC61" i="2"/>
  <c r="BB61" i="2"/>
  <c r="BA61" i="2"/>
  <c r="AZ61" i="2"/>
  <c r="AY61" i="2"/>
  <c r="AT61" i="2"/>
  <c r="AT103" i="2" s="1"/>
  <c r="AT147" i="2" s="1"/>
  <c r="AN61" i="2"/>
  <c r="AN103" i="2" s="1"/>
  <c r="AN147" i="2" s="1"/>
  <c r="AL61" i="2"/>
  <c r="AK61" i="2"/>
  <c r="BH51" i="2"/>
  <c r="BL51" i="2" s="1"/>
  <c r="BL52" i="2" s="1"/>
  <c r="BF51" i="2"/>
  <c r="BE51" i="2"/>
  <c r="BD51" i="2"/>
  <c r="BC51" i="2"/>
  <c r="BA51" i="2"/>
  <c r="AZ51" i="2"/>
  <c r="AZ52" i="2" s="1"/>
  <c r="AY51" i="2"/>
  <c r="AX51" i="2"/>
  <c r="AV51" i="2"/>
  <c r="AU51" i="2"/>
  <c r="AT51" i="2"/>
  <c r="AS51" i="2"/>
  <c r="AP51" i="2"/>
  <c r="AO51" i="2"/>
  <c r="AN51" i="2"/>
  <c r="AM51" i="2"/>
  <c r="AK51" i="2"/>
  <c r="AJ51" i="2"/>
  <c r="AI51" i="2"/>
  <c r="AH51" i="2"/>
  <c r="AF51" i="2"/>
  <c r="AG51" i="2" s="1"/>
  <c r="BG48" i="2"/>
  <c r="AW48" i="2"/>
  <c r="AQ48" i="2"/>
  <c r="AL48" i="2"/>
  <c r="AG48" i="2"/>
  <c r="BG47" i="2"/>
  <c r="BB47" i="2"/>
  <c r="AW47" i="2"/>
  <c r="AQ47" i="2"/>
  <c r="AL47" i="2"/>
  <c r="AG47" i="2"/>
  <c r="BG43" i="2"/>
  <c r="BB43" i="2"/>
  <c r="AW43" i="2"/>
  <c r="AQ43" i="2"/>
  <c r="AL43" i="2"/>
  <c r="AG43" i="2"/>
  <c r="BH39" i="2"/>
  <c r="BL39" i="2" s="1"/>
  <c r="BF39" i="2"/>
  <c r="BE39" i="2"/>
  <c r="BD39" i="2"/>
  <c r="BC39" i="2"/>
  <c r="BA39" i="2"/>
  <c r="AZ39" i="2"/>
  <c r="AY39" i="2"/>
  <c r="AX39" i="2"/>
  <c r="AV39" i="2"/>
  <c r="AU39" i="2"/>
  <c r="AT39" i="2"/>
  <c r="AS39" i="2"/>
  <c r="AP39" i="2"/>
  <c r="AO39" i="2"/>
  <c r="AN39" i="2"/>
  <c r="AM39" i="2"/>
  <c r="AK39" i="2"/>
  <c r="AJ39" i="2"/>
  <c r="AI39" i="2"/>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100" i="2" s="1"/>
  <c r="BF24" i="2"/>
  <c r="BE24" i="2"/>
  <c r="BD24" i="2"/>
  <c r="BC24" i="2"/>
  <c r="AZ24" i="2"/>
  <c r="AZ100" i="2" s="1"/>
  <c r="AY24" i="2"/>
  <c r="AY99" i="2" s="1"/>
  <c r="AX24" i="2"/>
  <c r="AV24" i="2"/>
  <c r="AU24" i="2"/>
  <c r="AT24" i="2"/>
  <c r="AT100" i="2" s="1"/>
  <c r="AS24" i="2"/>
  <c r="AS99" i="2" s="1"/>
  <c r="AP24" i="2"/>
  <c r="AP99" i="2" s="1"/>
  <c r="AO24" i="2"/>
  <c r="AN24" i="2"/>
  <c r="AM24" i="2"/>
  <c r="AK24" i="2"/>
  <c r="AK100" i="2" s="1"/>
  <c r="AJ24" i="2"/>
  <c r="AJ99" i="2" s="1"/>
  <c r="AI24" i="2"/>
  <c r="AI100" i="2" s="1"/>
  <c r="AH24" i="2"/>
  <c r="AH99" i="2" s="1"/>
  <c r="AF24" i="2"/>
  <c r="AE24" i="2"/>
  <c r="AD24" i="2"/>
  <c r="AC24" i="2"/>
  <c r="AC100"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L15" i="2"/>
  <c r="AG15" i="2"/>
  <c r="BH12" i="2"/>
  <c r="BF12" i="2"/>
  <c r="BE12" i="2"/>
  <c r="BD12" i="2"/>
  <c r="BC12" i="2"/>
  <c r="BA12" i="2"/>
  <c r="BA26" i="2" s="1"/>
  <c r="BA29" i="2" s="1"/>
  <c r="BA30" i="2" s="1"/>
  <c r="AY12" i="2"/>
  <c r="AX12" i="2"/>
  <c r="AV12" i="2"/>
  <c r="AU12" i="2"/>
  <c r="AT12" i="2"/>
  <c r="AS12" i="2"/>
  <c r="AP12" i="2"/>
  <c r="AO12" i="2"/>
  <c r="AN12" i="2"/>
  <c r="AM12" i="2"/>
  <c r="AK12" i="2"/>
  <c r="AJ12" i="2"/>
  <c r="AI12" i="2"/>
  <c r="AH12" i="2"/>
  <c r="AF12" i="2"/>
  <c r="AE12" i="2"/>
  <c r="AD12" i="2"/>
  <c r="AC12" i="2"/>
  <c r="BG11" i="2"/>
  <c r="BB11" i="2"/>
  <c r="AW11" i="2"/>
  <c r="AQ11" i="2"/>
  <c r="AL11" i="2"/>
  <c r="AG11" i="2"/>
  <c r="BG10" i="2"/>
  <c r="BB10" i="2"/>
  <c r="AW10" i="2"/>
  <c r="AQ10" i="2"/>
  <c r="AL10" i="2"/>
  <c r="AG10" i="2"/>
  <c r="BG9" i="2"/>
  <c r="BB9" i="2"/>
  <c r="AW9" i="2"/>
  <c r="AQ9" i="2"/>
  <c r="AL9" i="2"/>
  <c r="AG9" i="2"/>
  <c r="AG69" i="2" s="1"/>
  <c r="AJ26" i="2" l="1"/>
  <c r="AJ29" i="2" s="1"/>
  <c r="AJ30" i="2" s="1"/>
  <c r="BA104" i="2"/>
  <c r="BB104" i="2" s="1"/>
  <c r="AS52" i="2"/>
  <c r="AW113" i="2"/>
  <c r="AW86" i="2"/>
  <c r="AL203" i="2"/>
  <c r="AI26" i="2"/>
  <c r="AI27" i="2" s="1"/>
  <c r="BB65" i="2"/>
  <c r="BG74" i="2"/>
  <c r="M80" i="2"/>
  <c r="AQ94" i="2"/>
  <c r="AW199" i="2"/>
  <c r="AW201" i="2" s="1"/>
  <c r="AW205" i="2" s="1"/>
  <c r="AH26" i="2"/>
  <c r="AH29" i="2" s="1"/>
  <c r="AS26" i="2"/>
  <c r="AS29" i="2" s="1"/>
  <c r="AS30" i="2" s="1"/>
  <c r="AL39" i="2"/>
  <c r="BB74" i="2"/>
  <c r="BG12" i="2"/>
  <c r="AM52" i="2"/>
  <c r="AW94" i="2"/>
  <c r="BD65" i="2"/>
  <c r="AK104" i="2"/>
  <c r="AL104" i="2" s="1"/>
  <c r="M86" i="2"/>
  <c r="AL12" i="2"/>
  <c r="AW12" i="2"/>
  <c r="AL65" i="2"/>
  <c r="AQ160" i="2"/>
  <c r="AX199" i="2"/>
  <c r="AX201" i="2" s="1"/>
  <c r="Q69" i="2"/>
  <c r="BG86" i="2"/>
  <c r="BB80" i="2"/>
  <c r="BG113" i="2"/>
  <c r="AQ39" i="2"/>
  <c r="AS199" i="2"/>
  <c r="AS201" i="2" s="1"/>
  <c r="AL51" i="2"/>
  <c r="BG39" i="2"/>
  <c r="Q99" i="2"/>
  <c r="BB12" i="2"/>
  <c r="AN52" i="2"/>
  <c r="BA52" i="2"/>
  <c r="AL94" i="2"/>
  <c r="BG97" i="2"/>
  <c r="AF52" i="2"/>
  <c r="BG63" i="2"/>
  <c r="BG69" i="2" s="1"/>
  <c r="BD69" i="2"/>
  <c r="AG12" i="2"/>
  <c r="AG52" i="2" s="1"/>
  <c r="AQ24" i="2"/>
  <c r="AQ100" i="2" s="1"/>
  <c r="BG104" i="2"/>
  <c r="AQ197" i="2"/>
  <c r="BD52" i="2"/>
  <c r="M74" i="2"/>
  <c r="AQ12" i="2"/>
  <c r="AT52" i="2"/>
  <c r="AW39" i="2"/>
  <c r="AW74" i="2"/>
  <c r="AW80" i="2"/>
  <c r="BB86" i="2"/>
  <c r="BG94" i="2"/>
  <c r="AL69" i="2"/>
  <c r="AK52" i="2"/>
  <c r="BF52" i="2"/>
  <c r="AQ51" i="2"/>
  <c r="BB51" i="2"/>
  <c r="BB94" i="2"/>
  <c r="AV143" i="2"/>
  <c r="AW143" i="2" s="1"/>
  <c r="AW133" i="2"/>
  <c r="AL160" i="2"/>
  <c r="BB24" i="2"/>
  <c r="BB100" i="2" s="1"/>
  <c r="AG24" i="2"/>
  <c r="AG100" i="2" s="1"/>
  <c r="AG160" i="2"/>
  <c r="AL180" i="2"/>
  <c r="AQ180" i="2"/>
  <c r="AL24" i="2"/>
  <c r="AL99" i="2" s="1"/>
  <c r="AW24" i="2"/>
  <c r="BG24" i="2"/>
  <c r="BG99" i="2" s="1"/>
  <c r="AG197" i="2"/>
  <c r="BH120" i="2"/>
  <c r="AU26" i="2"/>
  <c r="AU29" i="2" s="1"/>
  <c r="AU30" i="2" s="1"/>
  <c r="T30" i="2"/>
  <c r="BH26" i="2"/>
  <c r="BH27" i="2" s="1"/>
  <c r="N32" i="2"/>
  <c r="N33" i="2" s="1"/>
  <c r="AN199" i="2"/>
  <c r="AN201" i="2" s="1"/>
  <c r="AK26" i="2"/>
  <c r="AK41" i="2" s="1"/>
  <c r="AK45" i="2" s="1"/>
  <c r="U30" i="2"/>
  <c r="BB26" i="2"/>
  <c r="BB27" i="2" s="1"/>
  <c r="AT26" i="2"/>
  <c r="AT41" i="2" s="1"/>
  <c r="AT45" i="2" s="1"/>
  <c r="AM199" i="2"/>
  <c r="AM201" i="2" s="1"/>
  <c r="BH99" i="2"/>
  <c r="AH100" i="2"/>
  <c r="AX26" i="2"/>
  <c r="AX41" i="2" s="1"/>
  <c r="F30" i="2"/>
  <c r="T199" i="2"/>
  <c r="T201" i="2" s="1"/>
  <c r="AB199" i="2"/>
  <c r="AB201" i="2" s="1"/>
  <c r="AC33" i="2"/>
  <c r="R32" i="2"/>
  <c r="R33" i="2" s="1"/>
  <c r="E30" i="2"/>
  <c r="S32" i="2"/>
  <c r="S33" i="2" s="1"/>
  <c r="R199" i="2"/>
  <c r="R201" i="2" s="1"/>
  <c r="Z199" i="2"/>
  <c r="Z201" i="2" s="1"/>
  <c r="K32" i="2"/>
  <c r="K33" i="2" s="1"/>
  <c r="AP100" i="2"/>
  <c r="N199" i="2"/>
  <c r="N201" i="2" s="1"/>
  <c r="V199" i="2"/>
  <c r="V201" i="2" s="1"/>
  <c r="AD199" i="2"/>
  <c r="AD201" i="2" s="1"/>
  <c r="M199" i="2"/>
  <c r="M201" i="2" s="1"/>
  <c r="U199" i="2"/>
  <c r="U201" i="2" s="1"/>
  <c r="AC199" i="2"/>
  <c r="AC201" i="2" s="1"/>
  <c r="AO26" i="2"/>
  <c r="AO29" i="2" s="1"/>
  <c r="O199" i="2"/>
  <c r="O201" i="2" s="1"/>
  <c r="W199" i="2"/>
  <c r="W201" i="2" s="1"/>
  <c r="AE199" i="2"/>
  <c r="AE201" i="2" s="1"/>
  <c r="BC26" i="2"/>
  <c r="BC27" i="2" s="1"/>
  <c r="W30" i="2"/>
  <c r="J30" i="2"/>
  <c r="Z30" i="2"/>
  <c r="V32" i="2"/>
  <c r="V33" i="2" s="1"/>
  <c r="AJ52" i="2"/>
  <c r="P199" i="2"/>
  <c r="P201" i="2" s="1"/>
  <c r="X199" i="2"/>
  <c r="X201" i="2" s="1"/>
  <c r="AF199" i="2"/>
  <c r="AF201" i="2" s="1"/>
  <c r="AO199" i="2"/>
  <c r="AO201" i="2" s="1"/>
  <c r="AY26" i="2"/>
  <c r="AY29" i="2" s="1"/>
  <c r="AY30" i="2" s="1"/>
  <c r="G30" i="2"/>
  <c r="AP26" i="2"/>
  <c r="AP27" i="2" s="1"/>
  <c r="I30" i="2"/>
  <c r="M30" i="2"/>
  <c r="Q199" i="2"/>
  <c r="Q201" i="2" s="1"/>
  <c r="Y199" i="2"/>
  <c r="Y201" i="2" s="1"/>
  <c r="AH199" i="2"/>
  <c r="AH201" i="2" s="1"/>
  <c r="AH205" i="2" s="1"/>
  <c r="AK199" i="2"/>
  <c r="AK201" i="2" s="1"/>
  <c r="AK205" i="2" s="1"/>
  <c r="O30" i="2"/>
  <c r="BH52" i="2"/>
  <c r="AC99" i="2"/>
  <c r="AY100" i="2"/>
  <c r="AV26" i="2"/>
  <c r="AV27" i="2" s="1"/>
  <c r="Q30" i="2"/>
  <c r="AO52" i="2"/>
  <c r="AN100" i="2"/>
  <c r="AN99" i="2"/>
  <c r="BF100" i="2"/>
  <c r="BF99" i="2"/>
  <c r="AX100" i="2"/>
  <c r="AX99" i="2"/>
  <c r="AU52" i="2"/>
  <c r="AI99" i="2"/>
  <c r="AJ203" i="2"/>
  <c r="AJ205" i="2" s="1"/>
  <c r="AJ27" i="2"/>
  <c r="L30" i="2"/>
  <c r="AV52" i="2"/>
  <c r="BG80" i="2"/>
  <c r="BG96" i="2"/>
  <c r="AK99" i="2"/>
  <c r="AJ100" i="2"/>
  <c r="AO100" i="2"/>
  <c r="AO99" i="2"/>
  <c r="H32" i="2"/>
  <c r="H33" i="2" s="1"/>
  <c r="Q68" i="2"/>
  <c r="Q65" i="2"/>
  <c r="AF26" i="2"/>
  <c r="AN26" i="2"/>
  <c r="BF26" i="2"/>
  <c r="D30" i="2"/>
  <c r="Y30" i="2"/>
  <c r="AJ32" i="2"/>
  <c r="AJ33" i="2" s="1"/>
  <c r="AJ41" i="2"/>
  <c r="AJ45" i="2" s="1"/>
  <c r="AY52" i="2"/>
  <c r="AT99" i="2"/>
  <c r="AS100" i="2"/>
  <c r="AP134" i="2"/>
  <c r="AQ134" i="2" s="1"/>
  <c r="AP143" i="2"/>
  <c r="AQ143" i="2" s="1"/>
  <c r="AL197" i="2"/>
  <c r="AF100" i="2"/>
  <c r="AF99" i="2"/>
  <c r="BA41" i="2"/>
  <c r="BA45" i="2" s="1"/>
  <c r="BA48" i="2" s="1"/>
  <c r="BB48" i="2" s="1"/>
  <c r="BD26" i="2"/>
  <c r="BC100" i="2"/>
  <c r="BC99" i="2"/>
  <c r="BE26" i="2"/>
  <c r="BE52" i="2"/>
  <c r="AX52" i="2"/>
  <c r="X32" i="2"/>
  <c r="X33" i="2" s="1"/>
  <c r="AZ99" i="2"/>
  <c r="AD100" i="2"/>
  <c r="AD99" i="2"/>
  <c r="AU100" i="2"/>
  <c r="AU99" i="2"/>
  <c r="BD100" i="2"/>
  <c r="BD99" i="2"/>
  <c r="BA27" i="2"/>
  <c r="AB30" i="2"/>
  <c r="AH52" i="2"/>
  <c r="AP52" i="2"/>
  <c r="AI199" i="2"/>
  <c r="AI201" i="2" s="1"/>
  <c r="AI205" i="2" s="1"/>
  <c r="AG180" i="2"/>
  <c r="AM26" i="2"/>
  <c r="AE100" i="2"/>
  <c r="AE99" i="2"/>
  <c r="AM100" i="2"/>
  <c r="AM99" i="2"/>
  <c r="AV100" i="2"/>
  <c r="AV99" i="2"/>
  <c r="BE100" i="2"/>
  <c r="BE99" i="2"/>
  <c r="AZ26" i="2"/>
  <c r="AC30" i="2"/>
  <c r="P32" i="2"/>
  <c r="P33" i="2" s="1"/>
  <c r="AA32" i="2"/>
  <c r="AA33" i="2" s="1"/>
  <c r="BB39" i="2"/>
  <c r="AI52" i="2"/>
  <c r="AW51" i="2"/>
  <c r="AW52" i="2" s="1"/>
  <c r="BC52" i="2"/>
  <c r="BG51" i="2"/>
  <c r="BG52" i="2" s="1"/>
  <c r="AB65" i="2"/>
  <c r="AB99" i="2"/>
  <c r="S199" i="2"/>
  <c r="S201" i="2" s="1"/>
  <c r="AA199" i="2"/>
  <c r="AA201" i="2" s="1"/>
  <c r="BA120" i="2"/>
  <c r="BB120" i="2" s="1"/>
  <c r="BG64" i="2"/>
  <c r="BG65" i="2" s="1"/>
  <c r="AS41" i="2" l="1"/>
  <c r="BB52" i="2"/>
  <c r="AS27" i="2"/>
  <c r="AH27" i="2"/>
  <c r="AH41" i="2"/>
  <c r="AH45" i="2" s="1"/>
  <c r="AL45" i="2" s="1"/>
  <c r="AL100" i="2"/>
  <c r="AI29" i="2"/>
  <c r="AI32" i="2" s="1"/>
  <c r="AI33" i="2" s="1"/>
  <c r="AI41" i="2"/>
  <c r="AI45" i="2" s="1"/>
  <c r="AQ199" i="2"/>
  <c r="AQ201" i="2" s="1"/>
  <c r="AK120" i="2"/>
  <c r="AL120" i="2" s="1"/>
  <c r="AU41" i="2"/>
  <c r="AU45" i="2" s="1"/>
  <c r="AL52" i="2"/>
  <c r="BH29" i="2"/>
  <c r="BH30" i="2" s="1"/>
  <c r="BH41" i="2"/>
  <c r="BH45" i="2" s="1"/>
  <c r="AW26" i="2"/>
  <c r="AW27" i="2" s="1"/>
  <c r="AO27" i="2"/>
  <c r="AQ26" i="2"/>
  <c r="AQ27" i="2" s="1"/>
  <c r="AQ99" i="2"/>
  <c r="AW100" i="2"/>
  <c r="AQ52" i="2"/>
  <c r="AG99" i="2"/>
  <c r="AG199" i="2"/>
  <c r="AG201" i="2" s="1"/>
  <c r="BG26" i="2"/>
  <c r="BG27" i="2" s="1"/>
  <c r="BC41" i="2"/>
  <c r="BC45" i="2" s="1"/>
  <c r="BB99" i="2"/>
  <c r="AP29" i="2"/>
  <c r="AP30" i="2" s="1"/>
  <c r="AW99" i="2"/>
  <c r="AX27" i="2"/>
  <c r="BG100" i="2"/>
  <c r="AL199" i="2"/>
  <c r="AL201" i="2" s="1"/>
  <c r="AL205" i="2" s="1"/>
  <c r="AT203" i="2" s="1"/>
  <c r="AT205" i="2" s="1"/>
  <c r="AL26" i="2"/>
  <c r="AL27" i="2" s="1"/>
  <c r="AX29" i="2"/>
  <c r="AX30" i="2" s="1"/>
  <c r="AV29" i="2"/>
  <c r="AV30" i="2" s="1"/>
  <c r="AV41" i="2"/>
  <c r="AV45" i="2" s="1"/>
  <c r="AU27" i="2"/>
  <c r="BC29" i="2"/>
  <c r="BC30" i="2" s="1"/>
  <c r="AT27" i="2"/>
  <c r="AP41" i="2"/>
  <c r="AP45" i="2" s="1"/>
  <c r="AK29" i="2"/>
  <c r="AK30" i="2" s="1"/>
  <c r="AO41" i="2"/>
  <c r="AO45" i="2" s="1"/>
  <c r="AK27" i="2"/>
  <c r="BB29" i="2"/>
  <c r="BB30" i="2" s="1"/>
  <c r="AT29" i="2"/>
  <c r="AT30" i="2" s="1"/>
  <c r="AY41" i="2"/>
  <c r="AY45" i="2" s="1"/>
  <c r="AY27" i="2"/>
  <c r="BE41" i="2"/>
  <c r="BE45" i="2" s="1"/>
  <c r="BE27" i="2"/>
  <c r="BE29" i="2"/>
  <c r="BE30" i="2" s="1"/>
  <c r="BG68" i="2"/>
  <c r="AZ27" i="2"/>
  <c r="AZ41" i="2"/>
  <c r="AZ45" i="2" s="1"/>
  <c r="AZ29" i="2"/>
  <c r="AZ30" i="2" s="1"/>
  <c r="AM41" i="2"/>
  <c r="AM27" i="2"/>
  <c r="AM29" i="2"/>
  <c r="AO30" i="2"/>
  <c r="AO32" i="2"/>
  <c r="AO33" i="2" s="1"/>
  <c r="BD27" i="2"/>
  <c r="BD41" i="2"/>
  <c r="BD45" i="2" s="1"/>
  <c r="BD29" i="2"/>
  <c r="BD30" i="2" s="1"/>
  <c r="AN41" i="2"/>
  <c r="AN45" i="2" s="1"/>
  <c r="AN27" i="2"/>
  <c r="AN29" i="2"/>
  <c r="AS45" i="2"/>
  <c r="BF29" i="2"/>
  <c r="BF30" i="2" s="1"/>
  <c r="BF41" i="2"/>
  <c r="BF45" i="2" s="1"/>
  <c r="BF27" i="2"/>
  <c r="AF41" i="2"/>
  <c r="AF27" i="2"/>
  <c r="AF29" i="2"/>
  <c r="AG26" i="2"/>
  <c r="AG27" i="2" s="1"/>
  <c r="AH30" i="2"/>
  <c r="AH32" i="2"/>
  <c r="AX45" i="2"/>
  <c r="AL41" i="2" l="1"/>
  <c r="AI30" i="2"/>
  <c r="AQ29" i="2"/>
  <c r="AQ32" i="2" s="1"/>
  <c r="AQ33" i="2" s="1"/>
  <c r="AL29" i="2"/>
  <c r="AL30" i="2" s="1"/>
  <c r="AW29" i="2"/>
  <c r="AW30" i="2" s="1"/>
  <c r="AP32" i="2"/>
  <c r="AP33" i="2" s="1"/>
  <c r="AU203" i="2"/>
  <c r="AU205" i="2" s="1"/>
  <c r="AN203" i="2"/>
  <c r="AN205" i="2" s="1"/>
  <c r="BG29" i="2"/>
  <c r="BG30" i="2" s="1"/>
  <c r="AO203" i="2"/>
  <c r="AO205" i="2" s="1"/>
  <c r="AM203" i="2"/>
  <c r="AM205" i="2" s="1"/>
  <c r="AP203" i="2"/>
  <c r="AP205" i="2" s="1"/>
  <c r="AK32" i="2"/>
  <c r="AK33" i="2" s="1"/>
  <c r="AS203" i="2"/>
  <c r="AS205" i="2" s="1"/>
  <c r="AQ203" i="2"/>
  <c r="AQ205" i="2" s="1"/>
  <c r="BB203" i="2" s="1"/>
  <c r="BB205" i="2" s="1"/>
  <c r="BG203" i="2" s="1"/>
  <c r="BG205" i="2" s="1"/>
  <c r="BL203" i="2" s="1"/>
  <c r="BL205" i="2" s="1"/>
  <c r="AW41" i="2"/>
  <c r="AW45" i="2"/>
  <c r="BB41" i="2"/>
  <c r="BB45" i="2"/>
  <c r="AF45" i="2"/>
  <c r="AG45" i="2" s="1"/>
  <c r="AG41" i="2"/>
  <c r="AM45" i="2"/>
  <c r="AQ45" i="2" s="1"/>
  <c r="AQ41" i="2"/>
  <c r="AH33" i="2"/>
  <c r="BG41" i="2"/>
  <c r="BG45" i="2"/>
  <c r="AN32" i="2"/>
  <c r="AN33" i="2" s="1"/>
  <c r="AN30" i="2"/>
  <c r="AF30" i="2"/>
  <c r="AF32" i="2"/>
  <c r="AG29" i="2"/>
  <c r="AG30" i="2" s="1"/>
  <c r="AM32" i="2"/>
  <c r="AM33" i="2" s="1"/>
  <c r="AM30" i="2"/>
  <c r="AQ30" i="2" l="1"/>
  <c r="AL32" i="2"/>
  <c r="AL33" i="2" s="1"/>
  <c r="AY203" i="2"/>
  <c r="AY205" i="2" s="1"/>
  <c r="AX203" i="2"/>
  <c r="AX205" i="2" s="1"/>
  <c r="AZ203" i="2"/>
  <c r="AZ205" i="2" s="1"/>
  <c r="AF33" i="2"/>
  <c r="AG32" i="2"/>
  <c r="AG33" i="2" s="1"/>
  <c r="BJ12" i="2" l="1"/>
  <c r="BJ26" i="2" l="1"/>
  <c r="BJ52" i="2"/>
  <c r="BJ41" i="2" l="1"/>
  <c r="BJ27" i="2"/>
  <c r="BJ29" i="2"/>
  <c r="BJ30" i="2" s="1"/>
  <c r="BJ134" i="2"/>
  <c r="BJ120" i="2" s="1"/>
  <c r="BJ124" i="2"/>
  <c r="BJ104" i="2"/>
  <c r="BJ117" i="2"/>
  <c r="BJ45" i="2" l="1"/>
  <c r="BL45" i="2" s="1"/>
  <c r="BL41" i="2"/>
  <c r="BR120" i="2" l="1"/>
  <c r="BR124" i="2"/>
</calcChain>
</file>

<file path=xl/sharedStrings.xml><?xml version="1.0" encoding="utf-8"?>
<sst xmlns="http://schemas.openxmlformats.org/spreadsheetml/2006/main" count="505" uniqueCount="209">
  <si>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</si>
  <si>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</si>
  <si>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</si>
  <si>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</si>
  <si>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</si>
  <si>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</si>
  <si>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</si>
  <si>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</si>
  <si>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</si>
  <si>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</si>
  <si>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</si>
  <si>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</si>
  <si>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</si>
  <si>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</si>
  <si>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</si>
  <si>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</si>
  <si>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</si>
  <si>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</si>
  <si>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</si>
  <si>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</si>
  <si>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</si>
  <si>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</si>
  <si>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</si>
  <si>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</si>
  <si>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</si>
  <si>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</si>
  <si>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</si>
  <si>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</si>
  <si>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</si>
  <si>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</si>
  <si>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</si>
  <si>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</si>
  <si>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</si>
  <si>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</si>
  <si>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</si>
  <si>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</si>
  <si>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</si>
  <si>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</si>
  <si>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</si>
  <si>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</si>
  <si>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</si>
  <si>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</si>
  <si>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</si>
  <si>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</si>
  <si>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</si>
  <si>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</si>
  <si>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</si>
  <si>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</si>
  <si>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</si>
  <si>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</si>
  <si>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</si>
  <si>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</si>
  <si>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</si>
  <si>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</si>
  <si>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</si>
  <si>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</si>
  <si>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</si>
  <si>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</si>
  <si>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</si>
  <si>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</si>
  <si>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</si>
  <si>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</si>
  <si>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</si>
  <si>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</si>
  <si>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</si>
  <si>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</si>
  <si>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</si>
  <si>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</si>
  <si>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</si>
  <si>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</si>
  <si>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</si>
  <si>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</si>
  <si>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</si>
  <si>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</si>
  <si>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</si>
  <si>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</si>
  <si>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</si>
  <si>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</si>
  <si>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</si>
  <si>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</si>
  <si>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</si>
  <si>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</si>
  <si>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</si>
  <si>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</si>
  <si>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</si>
  <si>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</si>
  <si>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</si>
  <si>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</si>
  <si>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</si>
  <si>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</si>
  <si>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</si>
  <si>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</si>
  <si>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</si>
  <si>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</si>
  <si>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</si>
  <si>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</si>
  <si>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</si>
  <si>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</si>
  <si>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</si>
  <si>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</si>
  <si>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</si>
  <si>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</si>
  <si>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</si>
  <si>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</si>
  <si>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</si>
  <si>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</si>
  <si>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</si>
  <si>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</si>
  <si>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</si>
  <si>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</si>
  <si>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</si>
  <si>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</si>
  <si>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</si>
  <si>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</si>
  <si>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</si>
  <si>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</si>
  <si>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</si>
  <si>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</si>
  <si>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</si>
  <si>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</si>
  <si>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</si>
  <si>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</si>
  <si>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</si>
  <si>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</si>
  <si>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</si>
  <si>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</si>
  <si>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</si>
  <si>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</si>
  <si>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</si>
  <si>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</si>
  <si>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</si>
  <si>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</si>
  <si>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</si>
  <si>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</si>
  <si>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</si>
  <si>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</si>
  <si>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</si>
  <si>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</si>
  <si>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</si>
  <si>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</si>
  <si>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</si>
  <si>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</si>
  <si>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</si>
  <si>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</si>
  <si>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</si>
  <si>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</si>
  <si>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</si>
  <si>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</si>
  <si>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</si>
  <si>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</si>
  <si>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</si>
  <si>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</si>
  <si>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</si>
  <si>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</si>
  <si>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</si>
  <si>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</si>
  <si>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</si>
  <si>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</si>
  <si>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</si>
  <si>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</si>
  <si>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</si>
  <si>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</si>
  <si>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</si>
  <si>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</si>
  <si>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</si>
  <si>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</si>
  <si>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</si>
  <si>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</si>
  <si>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</si>
  <si>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</si>
  <si>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</si>
  <si>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</si>
  <si>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</si>
  <si>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</si>
  <si>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</si>
  <si>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</si>
  <si>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</si>
  <si>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</si>
  <si>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</si>
  <si>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</si>
  <si>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</si>
  <si>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</si>
  <si>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</si>
  <si>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</si>
  <si>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</si>
  <si>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</si>
  <si>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</si>
  <si>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</si>
  <si>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</si>
  <si>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</si>
  <si>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</si>
  <si>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</si>
  <si>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</si>
  <si>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</si>
  <si>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</si>
  <si>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</si>
  <si>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</si>
  <si>
    <t>4Q21</t>
  </si>
  <si>
    <t>1Q22</t>
  </si>
  <si>
    <t>2Q22</t>
  </si>
  <si>
    <t>Payments of loans to related entities</t>
  </si>
  <si>
    <t>3Q22</t>
  </si>
  <si>
    <t>Note (3Q22): Due to IT systems implementation effects, RASK by business unit does not include frequent flyer program contribution.</t>
  </si>
  <si>
    <t>4Q22</t>
  </si>
  <si>
    <t>Other equity</t>
  </si>
  <si>
    <t>Amounts from issuance of other equity instruments</t>
  </si>
  <si>
    <t>1Q23</t>
  </si>
  <si>
    <t>14-18</t>
  </si>
  <si>
    <t>2Q23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</si>
</sst>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amily val="2"/>
    </font>
  </fonts>
  <fills count="8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
      <patternFill patternType="solid">
        <fgColor theme="6" tint="0.59999389629810485"/>
        <bgColor indexed="64"/>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3">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xf numFmtId="41" fontId="43" fillId="0" borderId="0" applyFont="0" applyFill="0" applyBorder="0" applyAlignment="0" applyProtection="0"/>
  </cellStyleXfs>
  <cellXfs count="134">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3" fontId="49" fillId="0" borderId="0" xfId="4907" applyNumberFormat="1" applyFont="1" applyFill="1" applyProtection="1">
      <protection hidden="1"/>
    </xf>
    <xf numFmtId="0" fontId="54" fillId="0" borderId="0" xfId="6161" applyFont="1" applyFill="1" applyBorder="1"/>
    <xf numFmtId="49" fontId="49" fillId="0" borderId="0" xfId="6161" applyNumberFormat="1" applyFont="1" applyFill="1" applyBorder="1" applyAlignment="1">
      <alignment horizontal="left" vertical="center"/>
    </xf>
    <xf numFmtId="49" fontId="49" fillId="0" borderId="0" xfId="6161" applyNumberFormat="1" applyFont="1" applyFill="1" applyBorder="1" applyAlignment="1">
      <alignment horizontal="center" vertical="center"/>
    </xf>
    <xf numFmtId="170" fontId="49" fillId="0" borderId="0" xfId="6161" applyNumberFormat="1" applyFont="1" applyFill="1" applyBorder="1"/>
    <xf numFmtId="170" fontId="54" fillId="0" borderId="0" xfId="6161" applyNumberFormat="1" applyFont="1" applyFill="1" applyBorder="1"/>
    <xf numFmtId="170" fontId="49" fillId="0" borderId="0" xfId="1101" applyNumberFormat="1" applyFont="1" applyFill="1" applyBorder="1"/>
    <xf numFmtId="49" fontId="49" fillId="0" borderId="0" xfId="6161" applyNumberFormat="1" applyFont="1" applyFill="1" applyBorder="1" applyAlignment="1">
      <alignment horizontal="left" vertical="center" indent="2"/>
    </xf>
    <xf numFmtId="170" fontId="49" fillId="86" borderId="0" xfId="1101" quotePrefix="1" applyNumberFormat="1" applyFont="1" applyFill="1" applyBorder="1" applyAlignment="1">
      <alignment horizontal="center"/>
    </xf>
    <xf numFmtId="41" fontId="49" fillId="81" borderId="0" xfId="8452" applyFont="1" applyFill="1"/>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cellXfs>
  <cellStyles count="8453">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eno" xfId="3794" builtinId="26" customBuiltin="1"/>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xfId="1119" builtinId="23" customBuiltin="1"/>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xfId="3856" builtinId="24" customBuiltin="1"/>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2" xfId="1120"/>
    <cellStyle name="Check Cell 3" xfId="1121"/>
    <cellStyle name="Check Cell 4" xfId="1122"/>
    <cellStyle name="Check Cell 5" xfId="1123"/>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1" xfId="3799" builtinId="16" customBuiltin="1"/>
    <cellStyle name="Encabezado 4" xfId="3827" builtinId="19" customBuiltin="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xfId="3850" builtinId="20" customBuiltin="1"/>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2" xfId="3795"/>
    <cellStyle name="Good 3" xfId="3796"/>
    <cellStyle name="Good 4" xfId="3797"/>
    <cellStyle name="Good 5" xfId="3798"/>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2" xfId="3851"/>
    <cellStyle name="Input 3" xfId="3852"/>
    <cellStyle name="Input 4" xfId="3853"/>
    <cellStyle name="Input 5" xfId="3854"/>
    <cellStyle name="InputBlueFont" xfId="3855"/>
    <cellStyle name="Linked Cell 2" xfId="3857"/>
    <cellStyle name="Linked Cell 3" xfId="3858"/>
    <cellStyle name="Linked Cell 4" xfId="3859"/>
    <cellStyle name="Linked Cell 5" xfId="3860"/>
    <cellStyle name="Millares [0]" xfId="8452" builtinId="6"/>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xfId="6370" builtinId="10" customBuiltin="1"/>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xfId="8442" builtinId="11" customBuiltin="1"/>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D5">
            <v>350049.66191685351</v>
          </cell>
          <cell r="E5">
            <v>665375.61427446955</v>
          </cell>
          <cell r="F5">
            <v>1021158.3388749248</v>
          </cell>
          <cell r="G5">
            <v>801240.38378312183</v>
          </cell>
          <cell r="H5">
            <v>277612.43924707419</v>
          </cell>
          <cell r="I5">
            <v>595287.86279429006</v>
          </cell>
          <cell r="J5">
            <v>850192.94537482294</v>
          </cell>
          <cell r="K5">
            <v>573626.49162776023</v>
          </cell>
          <cell r="L5">
            <v>285502.07443204732</v>
          </cell>
          <cell r="M5">
            <v>698367.26087542775</v>
          </cell>
          <cell r="N5">
            <v>934106.96979829064</v>
          </cell>
          <cell r="O5">
            <v>183340.33672358148</v>
          </cell>
          <cell r="P5">
            <v>256252.75470843702</v>
          </cell>
          <cell r="Q5">
            <v>731172.51685467688</v>
          </cell>
          <cell r="R5">
            <v>861886.04240503674</v>
          </cell>
          <cell r="S5">
            <v>265933.66116382985</v>
          </cell>
          <cell r="T5">
            <v>319531.80073823797</v>
          </cell>
          <cell r="U5">
            <v>738110.44665123138</v>
          </cell>
          <cell r="V5">
            <v>862735.55374298466</v>
          </cell>
          <cell r="W5">
            <v>122611.03604452977</v>
          </cell>
          <cell r="X5">
            <v>312919.83282930311</v>
          </cell>
          <cell r="Y5">
            <v>756803.61878623487</v>
          </cell>
          <cell r="Z5">
            <v>951441.66374427872</v>
          </cell>
          <cell r="AA5">
            <v>162071.85061422377</v>
          </cell>
          <cell r="AB5">
            <v>413680.45888739079</v>
          </cell>
          <cell r="AE5">
            <v>201042.27107768398</v>
          </cell>
          <cell r="AF5">
            <v>415890.86555642163</v>
          </cell>
          <cell r="AI5">
            <v>149816.53267846757</v>
          </cell>
          <cell r="AJ5">
            <v>484049.43814865069</v>
          </cell>
          <cell r="AM5">
            <v>252264.86558429492</v>
          </cell>
          <cell r="AN5">
            <v>586008.5938673222</v>
          </cell>
          <cell r="AQ5">
            <v>311616.60840582574</v>
          </cell>
          <cell r="AR5">
            <v>646835.05026868812</v>
          </cell>
          <cell r="AU5">
            <v>333645.73096697166</v>
          </cell>
          <cell r="AV5">
            <v>763012.75231315673</v>
          </cell>
          <cell r="AZ5">
            <v>4334669.3833719045</v>
          </cell>
          <cell r="BA5">
            <v>5111345.7229135837</v>
          </cell>
          <cell r="BB5">
            <v>4185117.3202363304</v>
          </cell>
          <cell r="BC5">
            <v>5481521.513940339</v>
          </cell>
          <cell r="BE5">
            <v>2352325.4901124956</v>
          </cell>
          <cell r="BF5">
            <v>913163.17559597502</v>
          </cell>
          <cell r="BG5">
            <v>1959030.7379441874</v>
          </cell>
          <cell r="BH5">
            <v>2805458.2540480383</v>
          </cell>
          <cell r="BI5">
            <v>571884.03393194114</v>
          </cell>
          <cell r="BJ5">
            <v>888705.38827597816</v>
          </cell>
          <cell r="BK5">
            <v>2226086.5822921433</v>
          </cell>
          <cell r="BL5">
            <v>2676063.2598923002</v>
          </cell>
          <cell r="BM5">
            <v>512932.65437037533</v>
          </cell>
          <cell r="BN5">
            <v>1313620.7625924631</v>
          </cell>
          <cell r="BO5">
            <v>0</v>
          </cell>
          <cell r="BP5">
            <v>0</v>
          </cell>
          <cell r="BQ5">
            <v>897527.2049570923</v>
          </cell>
          <cell r="BR5">
            <v>1995856.396449167</v>
          </cell>
          <cell r="BS5">
            <v>0</v>
          </cell>
          <cell r="BT5">
            <v>0</v>
          </cell>
        </row>
        <row r="6">
          <cell r="D6">
            <v>210008.1560022693</v>
          </cell>
          <cell r="E6">
            <v>539234.53065537673</v>
          </cell>
          <cell r="F6">
            <v>873702.07701293158</v>
          </cell>
          <cell r="G6">
            <v>698034.90511201462</v>
          </cell>
          <cell r="H6">
            <v>148634.45401237276</v>
          </cell>
          <cell r="I6">
            <v>441473.94108297746</v>
          </cell>
          <cell r="J6">
            <v>727589.09328036045</v>
          </cell>
          <cell r="K6">
            <v>452672.66764455382</v>
          </cell>
          <cell r="L6">
            <v>138336.2097658148</v>
          </cell>
          <cell r="M6">
            <v>505530.28265648748</v>
          </cell>
          <cell r="N6">
            <v>793060.5549807084</v>
          </cell>
          <cell r="O6">
            <v>69819.680556708088</v>
          </cell>
          <cell r="P6">
            <v>101997.89996614245</v>
          </cell>
          <cell r="Q6">
            <v>556307.670729278</v>
          </cell>
          <cell r="R6">
            <v>724042.92797730374</v>
          </cell>
          <cell r="S6">
            <v>48236.720862563496</v>
          </cell>
          <cell r="T6">
            <v>164643.140337544</v>
          </cell>
          <cell r="U6">
            <v>556746.23541053722</v>
          </cell>
          <cell r="V6">
            <v>728375.69285216182</v>
          </cell>
          <cell r="W6">
            <v>4890.269382135305</v>
          </cell>
          <cell r="X6">
            <v>189050.954892865</v>
          </cell>
          <cell r="Y6">
            <v>600331.23548688134</v>
          </cell>
          <cell r="Z6">
            <v>825134.14669521246</v>
          </cell>
          <cell r="AA6">
            <v>46881.126915405388</v>
          </cell>
          <cell r="AB6">
            <v>279051.41793809249</v>
          </cell>
          <cell r="AE6">
            <v>62717.475735717446</v>
          </cell>
          <cell r="AF6">
            <v>293468.25448800734</v>
          </cell>
          <cell r="AI6">
            <v>11445.80449922978</v>
          </cell>
          <cell r="AJ6">
            <v>342061.91577959253</v>
          </cell>
          <cell r="AM6">
            <v>110999.25596909867</v>
          </cell>
          <cell r="AN6">
            <v>429395.54702315066</v>
          </cell>
          <cell r="AQ6">
            <v>155307.66847214696</v>
          </cell>
          <cell r="AR6">
            <v>465917.28497007239</v>
          </cell>
          <cell r="AU6">
            <v>189774.11660942997</v>
          </cell>
          <cell r="AV6">
            <v>579815.92518750683</v>
          </cell>
          <cell r="AZ6">
            <v>2713774.0817798558</v>
          </cell>
          <cell r="BA6">
            <v>3342381.1603634306</v>
          </cell>
          <cell r="BB6">
            <v>3199623.8960215379</v>
          </cell>
          <cell r="BC6">
            <v>4671904.4927986786</v>
          </cell>
          <cell r="BE6">
            <v>2013701.9627774202</v>
          </cell>
          <cell r="BF6">
            <v>496978.81978045683</v>
          </cell>
          <cell r="BG6">
            <v>1486238.7543948416</v>
          </cell>
          <cell r="BH6">
            <v>2394351.7252740003</v>
          </cell>
          <cell r="BI6">
            <v>122946.67080140689</v>
          </cell>
          <cell r="BJ6">
            <v>455691.99519655143</v>
          </cell>
          <cell r="BK6">
            <v>1713385.1416266966</v>
          </cell>
          <cell r="BL6">
            <v>2277552.7675246783</v>
          </cell>
          <cell r="BM6">
            <v>121044.40715035262</v>
          </cell>
          <cell r="BN6">
            <v>914581.58820569236</v>
          </cell>
          <cell r="BO6">
            <v>0</v>
          </cell>
          <cell r="BP6">
            <v>0</v>
          </cell>
          <cell r="BQ6">
            <v>456081.04105067556</v>
          </cell>
          <cell r="BR6">
            <v>1475128.7571807299</v>
          </cell>
          <cell r="BS6">
            <v>0</v>
          </cell>
          <cell r="BT6">
            <v>0</v>
          </cell>
        </row>
        <row r="7">
          <cell r="D7">
            <v>201179.64707213</v>
          </cell>
          <cell r="E7">
            <v>524188.88073085598</v>
          </cell>
          <cell r="F7">
            <v>853593.02057048003</v>
          </cell>
          <cell r="G7">
            <v>694065.55906631809</v>
          </cell>
          <cell r="H7">
            <v>142723.83384920901</v>
          </cell>
          <cell r="I7">
            <v>428592.88269804104</v>
          </cell>
          <cell r="J7">
            <v>709644.06627981202</v>
          </cell>
          <cell r="K7">
            <v>451922.37711115903</v>
          </cell>
          <cell r="L7">
            <v>133297.206180293</v>
          </cell>
          <cell r="M7">
            <v>493335.21390840801</v>
          </cell>
          <cell r="N7">
            <v>775846.26986542402</v>
          </cell>
          <cell r="O7">
            <v>69952.531864963501</v>
          </cell>
          <cell r="P7">
            <v>98805.132387418897</v>
          </cell>
          <cell r="Q7">
            <v>544959.53069184697</v>
          </cell>
          <cell r="R7">
            <v>706949.16322188498</v>
          </cell>
          <cell r="S7">
            <v>47913.009420954302</v>
          </cell>
          <cell r="T7">
            <v>159402.79584198902</v>
          </cell>
          <cell r="U7">
            <v>544660.28623356496</v>
          </cell>
          <cell r="V7">
            <v>711176.94957757602</v>
          </cell>
          <cell r="W7">
            <v>4663.3336701865301</v>
          </cell>
          <cell r="X7">
            <v>182564.386972165</v>
          </cell>
          <cell r="Y7">
            <v>587964.70144945499</v>
          </cell>
          <cell r="Z7">
            <v>806657.92911887891</v>
          </cell>
          <cell r="AA7">
            <v>44827.382339445896</v>
          </cell>
          <cell r="AB7">
            <v>269379.04715510702</v>
          </cell>
          <cell r="AE7">
            <v>60179.861408280798</v>
          </cell>
          <cell r="AF7">
            <v>283333.42995481903</v>
          </cell>
          <cell r="AI7">
            <v>8206.2454175739604</v>
          </cell>
          <cell r="AJ7">
            <v>332022.540726348</v>
          </cell>
          <cell r="AM7">
            <v>106371.059976166</v>
          </cell>
          <cell r="AN7">
            <v>418663.89823356405</v>
          </cell>
          <cell r="AQ7">
            <v>148886.23659281299</v>
          </cell>
          <cell r="AR7">
            <v>453517.63523727399</v>
          </cell>
          <cell r="AU7">
            <v>180224.79531838797</v>
          </cell>
          <cell r="AV7">
            <v>564332.45809858094</v>
          </cell>
          <cell r="AZ7">
            <v>2676248.966224649</v>
          </cell>
          <cell r="BA7">
            <v>3239222.0117088975</v>
          </cell>
          <cell r="BB7">
            <v>3123701.4957121722</v>
          </cell>
          <cell r="BC7">
            <v>4563867.3986340556</v>
          </cell>
          <cell r="BE7">
            <v>2005024.5102158773</v>
          </cell>
          <cell r="BF7">
            <v>477200.68710163201</v>
          </cell>
          <cell r="BG7">
            <v>1446116.977337305</v>
          </cell>
          <cell r="BH7">
            <v>2339083.356715716</v>
          </cell>
          <cell r="BI7">
            <v>122528.87495610434</v>
          </cell>
          <cell r="BJ7">
            <v>440772.31520157296</v>
          </cell>
          <cell r="BK7">
            <v>1677584.518374867</v>
          </cell>
          <cell r="BL7">
            <v>2224784.0419183401</v>
          </cell>
          <cell r="BM7">
            <v>113213.48916530065</v>
          </cell>
          <cell r="BN7">
            <v>884735.01783627411</v>
          </cell>
          <cell r="BO7">
            <v>0</v>
          </cell>
          <cell r="BP7">
            <v>0</v>
          </cell>
          <cell r="BQ7">
            <v>435482.09188736696</v>
          </cell>
          <cell r="BR7">
            <v>1436513.9915694189</v>
          </cell>
          <cell r="BS7">
            <v>0</v>
          </cell>
          <cell r="BT7">
            <v>0</v>
          </cell>
        </row>
        <row r="8">
          <cell r="D8">
            <v>8828.5089301393109</v>
          </cell>
          <cell r="E8">
            <v>15045.6499245207</v>
          </cell>
          <cell r="F8">
            <v>20109.056442451601</v>
          </cell>
          <cell r="G8">
            <v>3969.3460456965699</v>
          </cell>
          <cell r="H8">
            <v>5910.6201631637596</v>
          </cell>
          <cell r="I8">
            <v>12881.058384936399</v>
          </cell>
          <cell r="J8">
            <v>17945.027000548402</v>
          </cell>
          <cell r="K8">
            <v>750.29053339476195</v>
          </cell>
          <cell r="L8">
            <v>5039.0035855218093</v>
          </cell>
          <cell r="M8">
            <v>12195.068748079499</v>
          </cell>
          <cell r="N8">
            <v>17214.285115284398</v>
          </cell>
          <cell r="O8">
            <v>-132.85130825541702</v>
          </cell>
          <cell r="P8">
            <v>3192.7675787235498</v>
          </cell>
          <cell r="Q8">
            <v>11348.140037431</v>
          </cell>
          <cell r="R8">
            <v>17093.764755418699</v>
          </cell>
          <cell r="S8">
            <v>323.711441609193</v>
          </cell>
          <cell r="T8">
            <v>5241.3444955546001</v>
          </cell>
          <cell r="U8">
            <v>12085.949176972299</v>
          </cell>
          <cell r="V8">
            <v>17198.743274585799</v>
          </cell>
          <cell r="W8">
            <v>226.93571194877498</v>
          </cell>
          <cell r="X8">
            <v>6486.5679207003795</v>
          </cell>
          <cell r="Y8">
            <v>12366.5340374263</v>
          </cell>
          <cell r="Z8">
            <v>18476.217576333602</v>
          </cell>
          <cell r="AA8">
            <v>2053.7445759594898</v>
          </cell>
          <cell r="AB8">
            <v>9672.3707829854702</v>
          </cell>
          <cell r="AE8">
            <v>2537.61432743665</v>
          </cell>
          <cell r="AF8">
            <v>10134.824533188301</v>
          </cell>
          <cell r="AI8">
            <v>3239.5590816558201</v>
          </cell>
          <cell r="AJ8">
            <v>10039.375053244499</v>
          </cell>
          <cell r="AM8">
            <v>4628.1959929326695</v>
          </cell>
          <cell r="AN8">
            <v>10731.648789586599</v>
          </cell>
          <cell r="AQ8">
            <v>6421.4318793339899</v>
          </cell>
          <cell r="AR8">
            <v>12399.6497327984</v>
          </cell>
          <cell r="AU8">
            <v>9549.3212910420098</v>
          </cell>
          <cell r="AV8">
            <v>15483.4670889259</v>
          </cell>
          <cell r="AZ8">
            <v>37525.115555206139</v>
          </cell>
          <cell r="BA8">
            <v>103160.14865453258</v>
          </cell>
          <cell r="BB8">
            <v>75922.400309366203</v>
          </cell>
          <cell r="BC8">
            <v>108037.0941646225</v>
          </cell>
          <cell r="BE8">
            <v>8677.452561542952</v>
          </cell>
          <cell r="BF8">
            <v>19778.132678824881</v>
          </cell>
          <cell r="BG8">
            <v>40121.777057536601</v>
          </cell>
          <cell r="BH8">
            <v>55268.368558284405</v>
          </cell>
          <cell r="BI8">
            <v>417.79584530255096</v>
          </cell>
          <cell r="BJ8">
            <v>14920.679994978529</v>
          </cell>
          <cell r="BK8">
            <v>35800.623251829602</v>
          </cell>
          <cell r="BL8">
            <v>52768.725606338092</v>
          </cell>
          <cell r="BM8">
            <v>7830.9179850519595</v>
          </cell>
          <cell r="BN8">
            <v>29846.570369418267</v>
          </cell>
          <cell r="BO8">
            <v>0</v>
          </cell>
          <cell r="BP8">
            <v>0</v>
          </cell>
          <cell r="BQ8">
            <v>20598.949163308669</v>
          </cell>
          <cell r="BR8">
            <v>38614.765611310897</v>
          </cell>
          <cell r="BS8">
            <v>0</v>
          </cell>
          <cell r="BT8">
            <v>0</v>
          </cell>
        </row>
        <row r="9">
          <cell r="D9">
            <v>118599.417248237</v>
          </cell>
          <cell r="E9">
            <v>137000.52052639899</v>
          </cell>
          <cell r="F9">
            <v>138646.80056037102</v>
          </cell>
          <cell r="G9">
            <v>81677.219943028904</v>
          </cell>
          <cell r="H9">
            <v>107836.52795073899</v>
          </cell>
          <cell r="I9">
            <v>141424.68547156101</v>
          </cell>
          <cell r="J9">
            <v>113515.31207174499</v>
          </cell>
          <cell r="K9">
            <v>80592.882419071801</v>
          </cell>
          <cell r="L9">
            <v>118784.408151027</v>
          </cell>
          <cell r="M9">
            <v>152272.84840439202</v>
          </cell>
          <cell r="N9">
            <v>125128.28024857301</v>
          </cell>
          <cell r="O9">
            <v>91070.215923860698</v>
          </cell>
          <cell r="P9">
            <v>136088.24827061701</v>
          </cell>
          <cell r="Q9">
            <v>160254.85107119702</v>
          </cell>
          <cell r="R9">
            <v>128497.00207752999</v>
          </cell>
          <cell r="S9">
            <v>128675.702524554</v>
          </cell>
          <cell r="T9">
            <v>134838.453892789</v>
          </cell>
          <cell r="U9">
            <v>161966.91888011</v>
          </cell>
          <cell r="V9">
            <v>117362.90706634399</v>
          </cell>
          <cell r="W9">
            <v>98980.810691476407</v>
          </cell>
          <cell r="X9">
            <v>99235.531844457393</v>
          </cell>
          <cell r="Y9">
            <v>140607.04504532999</v>
          </cell>
          <cell r="Z9">
            <v>109464.53192750699</v>
          </cell>
          <cell r="AA9">
            <v>95842.731752867796</v>
          </cell>
          <cell r="AB9">
            <v>121980.88889102</v>
          </cell>
          <cell r="AE9">
            <v>93392.106344668195</v>
          </cell>
          <cell r="AF9">
            <v>113796.17426748801</v>
          </cell>
          <cell r="AI9">
            <v>94721.829893225397</v>
          </cell>
          <cell r="AJ9">
            <v>125660.346088544</v>
          </cell>
          <cell r="AM9">
            <v>112869.965404266</v>
          </cell>
          <cell r="AN9">
            <v>142819.49517031101</v>
          </cell>
          <cell r="AQ9">
            <v>124834.52195431701</v>
          </cell>
          <cell r="AR9">
            <v>160303.53410170399</v>
          </cell>
          <cell r="AU9">
            <v>117116.031482905</v>
          </cell>
          <cell r="AV9">
            <v>161690.644130078</v>
          </cell>
          <cell r="AZ9">
            <v>1209893.3190422521</v>
          </cell>
          <cell r="BA9">
            <v>1541633.6700070112</v>
          </cell>
          <cell r="BB9">
            <v>893526.86939898902</v>
          </cell>
          <cell r="BC9">
            <v>732614.8339520701</v>
          </cell>
          <cell r="BE9">
            <v>252389.4030701115</v>
          </cell>
          <cell r="BF9">
            <v>345220.35335000302</v>
          </cell>
          <cell r="BG9">
            <v>430698.05440235202</v>
          </cell>
          <cell r="BH9">
            <v>377290.392880689</v>
          </cell>
          <cell r="BI9">
            <v>318726.7291398911</v>
          </cell>
          <cell r="BJ9">
            <v>370162.23400786339</v>
          </cell>
          <cell r="BK9">
            <v>462828.81499663694</v>
          </cell>
          <cell r="BL9">
            <v>355324.44107138098</v>
          </cell>
          <cell r="BM9">
            <v>283956.6679907614</v>
          </cell>
          <cell r="BN9">
            <v>361437.40924705204</v>
          </cell>
          <cell r="BO9">
            <v>0</v>
          </cell>
          <cell r="BP9">
            <v>0</v>
          </cell>
          <cell r="BQ9">
            <v>354820.51884148805</v>
          </cell>
          <cell r="BR9">
            <v>464813.673402093</v>
          </cell>
          <cell r="BS9">
            <v>0</v>
          </cell>
          <cell r="BT9">
            <v>0</v>
          </cell>
        </row>
        <row r="10">
          <cell r="D10">
            <v>21442.088666347183</v>
          </cell>
          <cell r="E10">
            <v>-10859.436907306212</v>
          </cell>
          <cell r="F10">
            <v>8809.4613016222356</v>
          </cell>
          <cell r="G10">
            <v>21528.258728078388</v>
          </cell>
          <cell r="H10">
            <v>21141.457283962456</v>
          </cell>
          <cell r="I10">
            <v>12389.236239751595</v>
          </cell>
          <cell r="J10">
            <v>9088.5400227175396</v>
          </cell>
          <cell r="K10">
            <v>40360.941564134555</v>
          </cell>
          <cell r="L10">
            <v>28380.456515205555</v>
          </cell>
          <cell r="M10">
            <v>40564.129814548302</v>
          </cell>
          <cell r="N10">
            <v>15918.134569009231</v>
          </cell>
          <cell r="O10">
            <v>22450.440243012694</v>
          </cell>
          <cell r="P10">
            <v>18166.606471677547</v>
          </cell>
          <cell r="Q10">
            <v>14609.99505420188</v>
          </cell>
          <cell r="R10">
            <v>9346.1123502029259</v>
          </cell>
          <cell r="S10">
            <v>89020.237776712325</v>
          </cell>
          <cell r="T10">
            <v>20050.206507905321</v>
          </cell>
          <cell r="U10">
            <v>19397.292360584153</v>
          </cell>
          <cell r="V10">
            <v>16996.953824478787</v>
          </cell>
          <cell r="W10">
            <v>18739.955970918061</v>
          </cell>
          <cell r="X10">
            <v>24634.346091980377</v>
          </cell>
          <cell r="Y10">
            <v>15865.338254023523</v>
          </cell>
          <cell r="Z10">
            <v>16842.985121559279</v>
          </cell>
          <cell r="AA10">
            <v>19347.991945950565</v>
          </cell>
          <cell r="AB10">
            <v>12648.152058278349</v>
          </cell>
          <cell r="AE10">
            <v>44932.688997298341</v>
          </cell>
          <cell r="AF10">
            <v>8626.4368009262616</v>
          </cell>
          <cell r="AI10">
            <v>43650.898286012409</v>
          </cell>
          <cell r="AJ10">
            <v>16327.176280514135</v>
          </cell>
          <cell r="AM10">
            <v>28395.644210930248</v>
          </cell>
          <cell r="AN10">
            <v>13793.551673860529</v>
          </cell>
          <cell r="AQ10">
            <v>31474.417979361788</v>
          </cell>
          <cell r="AR10">
            <v>20614.231196911824</v>
          </cell>
          <cell r="AU10">
            <v>26755.582874636701</v>
          </cell>
          <cell r="AV10">
            <v>21506.18299557182</v>
          </cell>
          <cell r="AZ10">
            <v>411001.98254979675</v>
          </cell>
          <cell r="BA10">
            <v>227330.89254314138</v>
          </cell>
          <cell r="BB10">
            <v>91966.554815803247</v>
          </cell>
          <cell r="BC10">
            <v>77002.187189589997</v>
          </cell>
          <cell r="BE10">
            <v>86234.12426496367</v>
          </cell>
          <cell r="BF10">
            <v>70964.002465515194</v>
          </cell>
          <cell r="BG10">
            <v>42093.929146993687</v>
          </cell>
          <cell r="BH10">
            <v>33816.135893349012</v>
          </cell>
          <cell r="BI10">
            <v>130210.63399064311</v>
          </cell>
          <cell r="BJ10">
            <v>62851.159071563241</v>
          </cell>
          <cell r="BK10">
            <v>49872.62566880956</v>
          </cell>
          <cell r="BL10">
            <v>43186.051296240992</v>
          </cell>
          <cell r="BM10">
            <v>107931.57922926129</v>
          </cell>
          <cell r="BN10">
            <v>37601.765139718744</v>
          </cell>
          <cell r="BO10">
            <v>0</v>
          </cell>
          <cell r="BP10">
            <v>0</v>
          </cell>
          <cell r="BQ10">
            <v>86625.645064928729</v>
          </cell>
          <cell r="BR10">
            <v>55913.965866344181</v>
          </cell>
          <cell r="BS10">
            <v>0</v>
          </cell>
          <cell r="BT10">
            <v>0</v>
          </cell>
        </row>
        <row r="11">
          <cell r="D11">
            <v>0</v>
          </cell>
          <cell r="E11">
            <v>0</v>
          </cell>
          <cell r="F11">
            <v>0</v>
          </cell>
          <cell r="G11">
            <v>0</v>
          </cell>
          <cell r="H11">
            <v>0</v>
          </cell>
          <cell r="I11">
            <v>0</v>
          </cell>
          <cell r="J11">
            <v>0</v>
          </cell>
          <cell r="K11">
            <v>0</v>
          </cell>
          <cell r="L11">
            <v>0</v>
          </cell>
          <cell r="M11">
            <v>0</v>
          </cell>
          <cell r="N11">
            <v>159.315</v>
          </cell>
          <cell r="O11">
            <v>0</v>
          </cell>
          <cell r="P11">
            <v>0</v>
          </cell>
          <cell r="Q11">
            <v>0</v>
          </cell>
          <cell r="R11">
            <v>-49.080800000000004</v>
          </cell>
          <cell r="S11">
            <v>0</v>
          </cell>
          <cell r="T11">
            <v>0</v>
          </cell>
          <cell r="U11">
            <v>0</v>
          </cell>
          <cell r="V11">
            <v>50.9195957643838</v>
          </cell>
          <cell r="W11">
            <v>0</v>
          </cell>
          <cell r="X11">
            <v>0</v>
          </cell>
          <cell r="Y11">
            <v>0</v>
          </cell>
          <cell r="Z11">
            <v>225.729688435155</v>
          </cell>
          <cell r="AA11">
            <v>0</v>
          </cell>
          <cell r="AB11">
            <v>0</v>
          </cell>
          <cell r="AE11">
            <v>0</v>
          </cell>
          <cell r="AF11">
            <v>0</v>
          </cell>
          <cell r="AI11">
            <v>0</v>
          </cell>
          <cell r="AJ11">
            <v>0</v>
          </cell>
          <cell r="AM11">
            <v>0</v>
          </cell>
          <cell r="AN11">
            <v>0</v>
          </cell>
          <cell r="AQ11">
            <v>0</v>
          </cell>
          <cell r="AR11">
            <v>0</v>
          </cell>
          <cell r="AU11">
            <v>0</v>
          </cell>
          <cell r="AV11">
            <v>0</v>
          </cell>
          <cell r="AZ11">
            <v>0</v>
          </cell>
          <cell r="BA11">
            <v>0</v>
          </cell>
          <cell r="BB11">
            <v>0</v>
          </cell>
          <cell r="BC11">
            <v>386.88348419953877</v>
          </cell>
          <cell r="BE11">
            <v>0</v>
          </cell>
          <cell r="BF11">
            <v>0</v>
          </cell>
          <cell r="BG11">
            <v>0</v>
          </cell>
          <cell r="BH11">
            <v>159.315</v>
          </cell>
          <cell r="BI11">
            <v>0</v>
          </cell>
          <cell r="BJ11">
            <v>0</v>
          </cell>
          <cell r="BK11">
            <v>0</v>
          </cell>
          <cell r="BL11">
            <v>227.5684841995388</v>
          </cell>
          <cell r="BM11">
            <v>0</v>
          </cell>
          <cell r="BN11">
            <v>0</v>
          </cell>
          <cell r="BO11">
            <v>0</v>
          </cell>
          <cell r="BP11">
            <v>0</v>
          </cell>
          <cell r="BQ11">
            <v>0</v>
          </cell>
          <cell r="BR11">
            <v>0</v>
          </cell>
          <cell r="BS11">
            <v>0</v>
          </cell>
          <cell r="BT11">
            <v>0</v>
          </cell>
        </row>
        <row r="12">
          <cell r="D12">
            <v>1154.9854072543899</v>
          </cell>
          <cell r="E12">
            <v>796.669023582205</v>
          </cell>
          <cell r="F12">
            <v>261.06780249739199</v>
          </cell>
          <cell r="G12">
            <v>861.09800077145394</v>
          </cell>
          <cell r="H12">
            <v>1301.44464111293</v>
          </cell>
          <cell r="I12">
            <v>929.89217810482194</v>
          </cell>
          <cell r="J12">
            <v>-177.30974932095398</v>
          </cell>
          <cell r="K12">
            <v>373.736914231936</v>
          </cell>
          <cell r="L12">
            <v>1783.7870069508399</v>
          </cell>
          <cell r="M12">
            <v>948.949741555576</v>
          </cell>
          <cell r="N12">
            <v>914.57893504550702</v>
          </cell>
          <cell r="O12">
            <v>1153.3252281349</v>
          </cell>
          <cell r="P12">
            <v>1186.24020027096</v>
          </cell>
          <cell r="Q12">
            <v>845.28414614534597</v>
          </cell>
          <cell r="R12">
            <v>690.85865202835009</v>
          </cell>
          <cell r="S12">
            <v>621.48158249867492</v>
          </cell>
          <cell r="T12">
            <v>1708.3203698659199</v>
          </cell>
          <cell r="U12">
            <v>719.72834805538298</v>
          </cell>
          <cell r="V12">
            <v>1602.3562160669201</v>
          </cell>
          <cell r="W12">
            <v>3082.6076028049301</v>
          </cell>
          <cell r="X12">
            <v>3960.3307943360896</v>
          </cell>
          <cell r="Y12">
            <v>893.79208941516902</v>
          </cell>
          <cell r="Z12">
            <v>875.42389773300499</v>
          </cell>
          <cell r="AA12">
            <v>863.56719925830896</v>
          </cell>
          <cell r="AB12">
            <v>217.686498420269</v>
          </cell>
          <cell r="AE12">
            <v>1345.92097620407</v>
          </cell>
          <cell r="AF12">
            <v>-1077.3426791377401</v>
          </cell>
          <cell r="AI12">
            <v>4985.3096775085896</v>
          </cell>
          <cell r="AJ12">
            <v>2479.1323860208804</v>
          </cell>
          <cell r="AM12">
            <v>572.11658972026203</v>
          </cell>
          <cell r="AN12">
            <v>922.46853359469196</v>
          </cell>
          <cell r="AQ12">
            <v>468.01077083456397</v>
          </cell>
          <cell r="AR12">
            <v>887.05804904869501</v>
          </cell>
          <cell r="AU12">
            <v>3721.0178843670101</v>
          </cell>
          <cell r="AV12">
            <v>1078.2535708890498</v>
          </cell>
          <cell r="AZ12">
            <v>18579.509313637525</v>
          </cell>
          <cell r="BA12">
            <v>15602.364778626978</v>
          </cell>
          <cell r="BB12">
            <v>5134.3155268585015</v>
          </cell>
          <cell r="BC12">
            <v>4166.9757540502205</v>
          </cell>
          <cell r="BE12">
            <v>1766.1518023062119</v>
          </cell>
          <cell r="BF12">
            <v>4240.2170553181595</v>
          </cell>
          <cell r="BG12">
            <v>2675.5109432426029</v>
          </cell>
          <cell r="BH12">
            <v>998.33698822194503</v>
          </cell>
          <cell r="BI12">
            <v>4857.4144134385051</v>
          </cell>
          <cell r="BJ12">
            <v>6854.8913644729691</v>
          </cell>
          <cell r="BK12">
            <v>2458.8045836158981</v>
          </cell>
          <cell r="BL12">
            <v>3168.6387658282752</v>
          </cell>
          <cell r="BM12">
            <v>7194.797852970969</v>
          </cell>
          <cell r="BN12">
            <v>1619.4762053034092</v>
          </cell>
          <cell r="BO12">
            <v>0</v>
          </cell>
          <cell r="BP12">
            <v>0</v>
          </cell>
          <cell r="BQ12">
            <v>4761.1452449218359</v>
          </cell>
          <cell r="BR12">
            <v>2887.780153532437</v>
          </cell>
          <cell r="BS12">
            <v>0</v>
          </cell>
          <cell r="B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E13">
            <v>0</v>
          </cell>
          <cell r="AF13">
            <v>1.08357767203415E-16</v>
          </cell>
          <cell r="AI13">
            <v>0</v>
          </cell>
          <cell r="AJ13">
            <v>0</v>
          </cell>
          <cell r="AM13">
            <v>0</v>
          </cell>
          <cell r="AN13">
            <v>0</v>
          </cell>
          <cell r="AQ13">
            <v>0</v>
          </cell>
          <cell r="AR13">
            <v>0</v>
          </cell>
          <cell r="AU13">
            <v>0</v>
          </cell>
          <cell r="AV13">
            <v>0</v>
          </cell>
          <cell r="AZ13">
            <v>0</v>
          </cell>
          <cell r="BA13">
            <v>1.08357767203415E-16</v>
          </cell>
          <cell r="BB13">
            <v>0</v>
          </cell>
          <cell r="BC13">
            <v>0</v>
          </cell>
          <cell r="BE13">
            <v>0</v>
          </cell>
          <cell r="BF13">
            <v>0</v>
          </cell>
          <cell r="BG13">
            <v>0</v>
          </cell>
          <cell r="BH13">
            <v>0</v>
          </cell>
          <cell r="BI13">
            <v>0</v>
          </cell>
          <cell r="BJ13">
            <v>0</v>
          </cell>
          <cell r="BK13">
            <v>0</v>
          </cell>
          <cell r="BL13">
            <v>0</v>
          </cell>
          <cell r="BM13">
            <v>0</v>
          </cell>
          <cell r="BN13">
            <v>1.08357767203415E-16</v>
          </cell>
          <cell r="BO13">
            <v>0</v>
          </cell>
          <cell r="BP13">
            <v>0</v>
          </cell>
          <cell r="BQ13">
            <v>0</v>
          </cell>
          <cell r="BR13">
            <v>0</v>
          </cell>
          <cell r="BS13">
            <v>0</v>
          </cell>
          <cell r="BT13">
            <v>0</v>
          </cell>
        </row>
        <row r="14">
          <cell r="D14">
            <v>10.680071309663401</v>
          </cell>
          <cell r="E14">
            <v>298.81846188244396</v>
          </cell>
          <cell r="F14">
            <v>1342.39567288238</v>
          </cell>
          <cell r="G14">
            <v>912.07143032044496</v>
          </cell>
          <cell r="H14">
            <v>62.864065422812203</v>
          </cell>
          <cell r="I14">
            <v>253.45330963986899</v>
          </cell>
          <cell r="J14">
            <v>1462.32536546399</v>
          </cell>
          <cell r="K14">
            <v>788.42181641826699</v>
          </cell>
          <cell r="L14">
            <v>131.45803007795701</v>
          </cell>
          <cell r="M14">
            <v>585.18474232276594</v>
          </cell>
          <cell r="N14">
            <v>1399.3116703856001</v>
          </cell>
          <cell r="O14">
            <v>14.2431642036747</v>
          </cell>
          <cell r="P14">
            <v>69.482310320174108</v>
          </cell>
          <cell r="Q14">
            <v>805.79212979384306</v>
          </cell>
          <cell r="R14">
            <v>1155.82620172116</v>
          </cell>
          <cell r="S14">
            <v>4.6300000000000701</v>
          </cell>
          <cell r="T14">
            <v>137.05286380243498</v>
          </cell>
          <cell r="U14">
            <v>737.64372756214607</v>
          </cell>
          <cell r="V14">
            <v>1788.8070507822699</v>
          </cell>
          <cell r="W14">
            <v>20.857019999999498</v>
          </cell>
          <cell r="X14">
            <v>65.860506735273589</v>
          </cell>
          <cell r="Y14">
            <v>499.036226541573</v>
          </cell>
          <cell r="Z14">
            <v>1268.55809792068</v>
          </cell>
          <cell r="AA14">
            <v>135.148390000001</v>
          </cell>
          <cell r="AB14">
            <v>73.234724065833589</v>
          </cell>
          <cell r="AE14">
            <v>3.29854000000029</v>
          </cell>
          <cell r="AF14">
            <v>208.390748434253</v>
          </cell>
          <cell r="AI14">
            <v>3.2988900000001</v>
          </cell>
          <cell r="AJ14">
            <v>116.46419078364001</v>
          </cell>
          <cell r="AM14">
            <v>21.565878524178398</v>
          </cell>
          <cell r="AN14">
            <v>129.35518888237101</v>
          </cell>
          <cell r="AQ14">
            <v>31.2105875350079</v>
          </cell>
          <cell r="AR14">
            <v>160.32444308643599</v>
          </cell>
          <cell r="AU14">
            <v>110.83478302525</v>
          </cell>
          <cell r="AV14">
            <v>270.68058605882004</v>
          </cell>
          <cell r="AZ14">
            <v>3231.4030321620744</v>
          </cell>
          <cell r="BA14">
            <v>1435.8477289796688</v>
          </cell>
          <cell r="BB14">
            <v>3179.9285977426412</v>
          </cell>
          <cell r="BC14">
            <v>8417.2240591560803</v>
          </cell>
          <cell r="BE14">
            <v>2886.3157788739622</v>
          </cell>
          <cell r="BF14">
            <v>205.00216681043261</v>
          </cell>
          <cell r="BG14">
            <v>1137.4565138450789</v>
          </cell>
          <cell r="BH14">
            <v>4204.0327087319702</v>
          </cell>
          <cell r="BI14">
            <v>39.73018420367427</v>
          </cell>
          <cell r="BJ14">
            <v>272.39568085788267</v>
          </cell>
          <cell r="BK14">
            <v>2042.4720838975622</v>
          </cell>
          <cell r="BL14">
            <v>4213.1913504241102</v>
          </cell>
          <cell r="BM14">
            <v>141.7458200000014</v>
          </cell>
          <cell r="BN14">
            <v>398.08966328372657</v>
          </cell>
          <cell r="BO14">
            <v>0</v>
          </cell>
          <cell r="BP14">
            <v>0</v>
          </cell>
          <cell r="BQ14">
            <v>163.61124908443631</v>
          </cell>
          <cell r="BR14">
            <v>560.36021802762707</v>
          </cell>
          <cell r="BS14">
            <v>0</v>
          </cell>
          <cell r="BT14">
            <v>0</v>
          </cell>
        </row>
        <row r="15">
          <cell r="D15">
            <v>330.00000000000199</v>
          </cell>
          <cell r="E15">
            <v>0</v>
          </cell>
          <cell r="F15">
            <v>0</v>
          </cell>
          <cell r="G15">
            <v>2419.3540400000202</v>
          </cell>
          <cell r="H15">
            <v>330</v>
          </cell>
          <cell r="I15">
            <v>330</v>
          </cell>
          <cell r="J15">
            <v>0</v>
          </cell>
          <cell r="K15">
            <v>9261.1463100000001</v>
          </cell>
          <cell r="L15">
            <v>1961.183</v>
          </cell>
          <cell r="M15">
            <v>330</v>
          </cell>
          <cell r="N15">
            <v>0</v>
          </cell>
          <cell r="O15">
            <v>6142.4075000000003</v>
          </cell>
          <cell r="P15">
            <v>330</v>
          </cell>
          <cell r="Q15">
            <v>2839.5369999999998</v>
          </cell>
          <cell r="R15">
            <v>-162.30289000000101</v>
          </cell>
          <cell r="S15">
            <v>4379.99999999999</v>
          </cell>
          <cell r="T15">
            <v>329.99999999999801</v>
          </cell>
          <cell r="U15">
            <v>1820.76773</v>
          </cell>
          <cell r="V15">
            <v>-1</v>
          </cell>
          <cell r="W15">
            <v>4852.5080000000198</v>
          </cell>
          <cell r="X15">
            <v>329.99999999999403</v>
          </cell>
          <cell r="Y15">
            <v>2054.6060000000002</v>
          </cell>
          <cell r="Z15">
            <v>0</v>
          </cell>
          <cell r="AA15">
            <v>-3405</v>
          </cell>
          <cell r="AB15">
            <v>330.00000000000097</v>
          </cell>
          <cell r="AE15">
            <v>3346.7431499999998</v>
          </cell>
          <cell r="AF15">
            <v>-5505.8641900000002</v>
          </cell>
          <cell r="AI15">
            <v>2801.8916899999999</v>
          </cell>
          <cell r="AJ15">
            <v>329.99999999999096</v>
          </cell>
          <cell r="AM15">
            <v>1160</v>
          </cell>
          <cell r="AN15">
            <v>330</v>
          </cell>
          <cell r="AQ15">
            <v>1214.424</v>
          </cell>
          <cell r="AR15">
            <v>342.166789999993</v>
          </cell>
          <cell r="AU15">
            <v>1548.8517002136</v>
          </cell>
          <cell r="AV15">
            <v>1908.9473500000001</v>
          </cell>
          <cell r="AZ15">
            <v>46045.270390213635</v>
          </cell>
          <cell r="BA15">
            <v>1346.4329499999787</v>
          </cell>
          <cell r="BB15">
            <v>7374.9107299999996</v>
          </cell>
          <cell r="BC15">
            <v>-163.30289000000101</v>
          </cell>
          <cell r="BE15">
            <v>24003.44435000002</v>
          </cell>
          <cell r="BF15">
            <v>2621.1830000000018</v>
          </cell>
          <cell r="BG15">
            <v>660</v>
          </cell>
          <cell r="BH15">
            <v>0</v>
          </cell>
          <cell r="BI15">
            <v>15374.91550000001</v>
          </cell>
          <cell r="BJ15">
            <v>989.99999999999204</v>
          </cell>
          <cell r="BK15">
            <v>6714.9107299999996</v>
          </cell>
          <cell r="BL15">
            <v>-163.30289000000101</v>
          </cell>
          <cell r="BM15">
            <v>2743.6348399999997</v>
          </cell>
          <cell r="BN15">
            <v>-4845.8641900000084</v>
          </cell>
          <cell r="BO15">
            <v>0</v>
          </cell>
          <cell r="BP15">
            <v>0</v>
          </cell>
          <cell r="BQ15">
            <v>3923.2757002136</v>
          </cell>
          <cell r="BR15">
            <v>2581.1141399999933</v>
          </cell>
          <cell r="BS15">
            <v>0</v>
          </cell>
          <cell r="BT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I16">
            <v>0</v>
          </cell>
          <cell r="AJ16">
            <v>0</v>
          </cell>
          <cell r="AM16">
            <v>0</v>
          </cell>
          <cell r="AN16">
            <v>0</v>
          </cell>
          <cell r="AQ16">
            <v>0</v>
          </cell>
          <cell r="AR16">
            <v>0</v>
          </cell>
          <cell r="AU16">
            <v>0</v>
          </cell>
          <cell r="AV16">
            <v>0</v>
          </cell>
          <cell r="AZ16">
            <v>0</v>
          </cell>
          <cell r="BA16">
            <v>0</v>
          </cell>
          <cell r="BB16">
            <v>0</v>
          </cell>
          <cell r="BC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row>
        <row r="17">
          <cell r="D17">
            <v>1824.1696500361302</v>
          </cell>
          <cell r="E17">
            <v>1703.13380468882</v>
          </cell>
          <cell r="F17">
            <v>1831.39236118799</v>
          </cell>
          <cell r="G17">
            <v>1949.8933157663498</v>
          </cell>
          <cell r="H17">
            <v>1584.59162817739</v>
          </cell>
          <cell r="I17">
            <v>1977.9143082089101</v>
          </cell>
          <cell r="J17">
            <v>1620.0487046276301</v>
          </cell>
          <cell r="K17">
            <v>1793.4615765952601</v>
          </cell>
          <cell r="L17">
            <v>2932.69081446685</v>
          </cell>
          <cell r="M17">
            <v>2226.6484454688098</v>
          </cell>
          <cell r="N17">
            <v>2745.9427506468701</v>
          </cell>
          <cell r="O17">
            <v>1622.7613060738599</v>
          </cell>
          <cell r="P17">
            <v>1845.66698251193</v>
          </cell>
          <cell r="Q17">
            <v>1904.5273006744799</v>
          </cell>
          <cell r="R17">
            <v>1866.1140681622201</v>
          </cell>
          <cell r="S17">
            <v>1654.6021392344298</v>
          </cell>
          <cell r="T17">
            <v>2044.7312204295799</v>
          </cell>
          <cell r="U17">
            <v>6022.8959344733094</v>
          </cell>
          <cell r="V17">
            <v>2261.5240666960499</v>
          </cell>
          <cell r="W17">
            <v>1982.5920548811498</v>
          </cell>
          <cell r="X17">
            <v>2247.0140039255698</v>
          </cell>
          <cell r="Y17">
            <v>1748.8469716899899</v>
          </cell>
          <cell r="Z17">
            <v>2007.8810509918198</v>
          </cell>
          <cell r="AA17">
            <v>2211.7784123931501</v>
          </cell>
          <cell r="AB17">
            <v>2231.7980656598697</v>
          </cell>
          <cell r="AE17">
            <v>1135.1246092608799</v>
          </cell>
          <cell r="AF17">
            <v>2316.7960387394296</v>
          </cell>
          <cell r="AI17">
            <v>3485.97301487596</v>
          </cell>
          <cell r="AJ17">
            <v>2257.6763124695403</v>
          </cell>
          <cell r="AM17">
            <v>2209.2628798914102</v>
          </cell>
          <cell r="AN17">
            <v>2446.9579947654302</v>
          </cell>
          <cell r="AQ17">
            <v>2224.2238469737799</v>
          </cell>
          <cell r="AR17">
            <v>2339.1758400782196</v>
          </cell>
          <cell r="AU17">
            <v>2994.1951714900097</v>
          </cell>
          <cell r="AV17">
            <v>3018.8221294949799</v>
          </cell>
          <cell r="AZ17">
            <v>25137.09508712935</v>
          </cell>
          <cell r="BA17">
            <v>27090.090680754918</v>
          </cell>
          <cell r="BB17">
            <v>15583.966765204317</v>
          </cell>
          <cell r="BC17">
            <v>12332.90300231258</v>
          </cell>
          <cell r="BE17">
            <v>5616.5816520547196</v>
          </cell>
          <cell r="BF17">
            <v>6341.4520926803707</v>
          </cell>
          <cell r="BG17">
            <v>5907.6965583665396</v>
          </cell>
          <cell r="BH17">
            <v>6197.3838164624904</v>
          </cell>
          <cell r="BI17">
            <v>5259.9555001894396</v>
          </cell>
          <cell r="BJ17">
            <v>6137.4122068670804</v>
          </cell>
          <cell r="BK17">
            <v>9676.2702068377803</v>
          </cell>
          <cell r="BL17">
            <v>6135.5191858500893</v>
          </cell>
          <cell r="BM17">
            <v>6832.8760365299895</v>
          </cell>
          <cell r="BN17">
            <v>6806.2704168688397</v>
          </cell>
          <cell r="BO17">
            <v>0</v>
          </cell>
          <cell r="BP17">
            <v>0</v>
          </cell>
          <cell r="BQ17">
            <v>7427.6818983552002</v>
          </cell>
          <cell r="BR17">
            <v>7804.9559643386292</v>
          </cell>
          <cell r="BS17">
            <v>0</v>
          </cell>
          <cell r="BT17">
            <v>0</v>
          </cell>
        </row>
        <row r="18">
          <cell r="D18">
            <v>484.86185587578302</v>
          </cell>
          <cell r="E18">
            <v>2291.0536694469401</v>
          </cell>
          <cell r="F18">
            <v>3698.2777480505101</v>
          </cell>
          <cell r="G18">
            <v>8716.4118189500787</v>
          </cell>
          <cell r="H18">
            <v>164.434356882347</v>
          </cell>
          <cell r="I18">
            <v>1873.5713518075502</v>
          </cell>
          <cell r="J18">
            <v>4459.9382908306197</v>
          </cell>
          <cell r="K18">
            <v>3303.0158847502103</v>
          </cell>
          <cell r="L18">
            <v>341.80431320717901</v>
          </cell>
          <cell r="M18">
            <v>1480.9826908237301</v>
          </cell>
          <cell r="N18">
            <v>3018.0842402745802</v>
          </cell>
          <cell r="O18">
            <v>399.80867172420102</v>
          </cell>
          <cell r="P18">
            <v>264.49071276282598</v>
          </cell>
          <cell r="Q18">
            <v>1238.29431248315</v>
          </cell>
          <cell r="R18">
            <v>2516.7918655957396</v>
          </cell>
          <cell r="S18">
            <v>-1119.93901824664</v>
          </cell>
          <cell r="T18">
            <v>120.931346890917</v>
          </cell>
          <cell r="U18">
            <v>1549.1728894953599</v>
          </cell>
          <cell r="V18">
            <v>2578.12774454687</v>
          </cell>
          <cell r="W18">
            <v>1248.5176766227801</v>
          </cell>
          <cell r="X18">
            <v>346.19692962811996</v>
          </cell>
          <cell r="Y18">
            <v>1822.75270847401</v>
          </cell>
          <cell r="Z18">
            <v>2845.9764067822603</v>
          </cell>
          <cell r="AA18">
            <v>308.737784243975</v>
          </cell>
          <cell r="AB18">
            <v>572.46747258937796</v>
          </cell>
          <cell r="AE18">
            <v>228.169735358022</v>
          </cell>
          <cell r="AF18">
            <v>957.67690009317005</v>
          </cell>
          <cell r="AI18">
            <v>268.898397355528</v>
          </cell>
          <cell r="AJ18">
            <v>2900.8819611650902</v>
          </cell>
          <cell r="AM18">
            <v>217.63393248762699</v>
          </cell>
          <cell r="AN18">
            <v>1658.19595129255</v>
          </cell>
          <cell r="AQ18">
            <v>640.28780232327506</v>
          </cell>
          <cell r="AR18">
            <v>1837.7465589538801</v>
          </cell>
          <cell r="AU18">
            <v>854.36430340557899</v>
          </cell>
          <cell r="AV18">
            <v>1559.2806975614601</v>
          </cell>
          <cell r="AZ18">
            <v>22499.865614033602</v>
          </cell>
          <cell r="BA18">
            <v>11208.969056902701</v>
          </cell>
          <cell r="BB18">
            <v>10255.82762253074</v>
          </cell>
          <cell r="BC18">
            <v>19117.196296080579</v>
          </cell>
          <cell r="BE18">
            <v>19453.386328759258</v>
          </cell>
          <cell r="BF18">
            <v>991.10052596530898</v>
          </cell>
          <cell r="BG18">
            <v>5645.6077120782202</v>
          </cell>
          <cell r="BH18">
            <v>11176.30027915571</v>
          </cell>
          <cell r="BI18">
            <v>528.38733010034116</v>
          </cell>
          <cell r="BJ18">
            <v>731.61898928186292</v>
          </cell>
          <cell r="BK18">
            <v>4610.2199104525198</v>
          </cell>
          <cell r="BL18">
            <v>7940.8960169248694</v>
          </cell>
          <cell r="BM18">
            <v>805.80591695752503</v>
          </cell>
          <cell r="BN18">
            <v>4431.0263338476379</v>
          </cell>
          <cell r="BO18">
            <v>0</v>
          </cell>
          <cell r="BP18">
            <v>0</v>
          </cell>
          <cell r="BQ18">
            <v>1712.2860382164811</v>
          </cell>
          <cell r="BR18">
            <v>5055.2232078078905</v>
          </cell>
          <cell r="BS18">
            <v>0</v>
          </cell>
          <cell r="BT18">
            <v>0</v>
          </cell>
        </row>
        <row r="19">
          <cell r="D19">
            <v>17637.391681871213</v>
          </cell>
          <cell r="E19">
            <v>-15949.111866906622</v>
          </cell>
          <cell r="F19">
            <v>1676.3277170039639</v>
          </cell>
          <cell r="G19">
            <v>6669.4301222700406</v>
          </cell>
          <cell r="H19">
            <v>17698.122592366977</v>
          </cell>
          <cell r="I19">
            <v>7024.4050919904439</v>
          </cell>
          <cell r="J19">
            <v>1723.5374111162541</v>
          </cell>
          <cell r="K19">
            <v>24841.159062138879</v>
          </cell>
          <cell r="L19">
            <v>21229.53335050273</v>
          </cell>
          <cell r="M19">
            <v>34992.36419437742</v>
          </cell>
          <cell r="N19">
            <v>7680.9019726566739</v>
          </cell>
          <cell r="O19">
            <v>13117.894372876059</v>
          </cell>
          <cell r="P19">
            <v>14470.726265811658</v>
          </cell>
          <cell r="Q19">
            <v>6976.5601651050602</v>
          </cell>
          <cell r="R19">
            <v>3327.905252695457</v>
          </cell>
          <cell r="S19">
            <v>83479.463073225896</v>
          </cell>
          <cell r="T19">
            <v>15709.170706916473</v>
          </cell>
          <cell r="U19">
            <v>8547.0837309979561</v>
          </cell>
          <cell r="V19">
            <v>8716.2191506222935</v>
          </cell>
          <cell r="W19">
            <v>7552.8736166091803</v>
          </cell>
          <cell r="X19">
            <v>17684.943857355331</v>
          </cell>
          <cell r="Y19">
            <v>8846.3042579027806</v>
          </cell>
          <cell r="Z19">
            <v>9619.4159796963577</v>
          </cell>
          <cell r="AA19">
            <v>19233.760160055132</v>
          </cell>
          <cell r="AB19">
            <v>9222.9652975429981</v>
          </cell>
          <cell r="AE19">
            <v>38873.431986475371</v>
          </cell>
          <cell r="AF19">
            <v>11726.77998279715</v>
          </cell>
          <cell r="AI19">
            <v>32105.526616272298</v>
          </cell>
          <cell r="AJ19">
            <v>8243.021430074994</v>
          </cell>
          <cell r="AM19">
            <v>24215.064930306769</v>
          </cell>
          <cell r="AN19">
            <v>8306.5740053254867</v>
          </cell>
          <cell r="AQ19">
            <v>26896.260971695159</v>
          </cell>
          <cell r="AR19">
            <v>15047.759515744601</v>
          </cell>
          <cell r="AU19">
            <v>17526.319032135252</v>
          </cell>
          <cell r="AV19">
            <v>13670.198661567509</v>
          </cell>
          <cell r="AZ19">
            <v>295508.83911262057</v>
          </cell>
          <cell r="BA19">
            <v>170647.18734787713</v>
          </cell>
          <cell r="BB19">
            <v>50437.605573467037</v>
          </cell>
          <cell r="BC19">
            <v>32744.307483790999</v>
          </cell>
          <cell r="BE19">
            <v>32508.244352969501</v>
          </cell>
          <cell r="BF19">
            <v>56565.047624740917</v>
          </cell>
          <cell r="BG19">
            <v>26067.65741946124</v>
          </cell>
          <cell r="BH19">
            <v>11080.767100776891</v>
          </cell>
          <cell r="BI19">
            <v>104150.23106271114</v>
          </cell>
          <cell r="BJ19">
            <v>47864.840830083456</v>
          </cell>
          <cell r="BK19">
            <v>24369.948154005797</v>
          </cell>
          <cell r="BL19">
            <v>21663.540383014108</v>
          </cell>
          <cell r="BM19">
            <v>90212.718762802804</v>
          </cell>
          <cell r="BN19">
            <v>29192.766710415141</v>
          </cell>
          <cell r="BO19">
            <v>0</v>
          </cell>
          <cell r="BP19">
            <v>0</v>
          </cell>
          <cell r="BQ19">
            <v>68637.644934137177</v>
          </cell>
          <cell r="BR19">
            <v>37024.532182637602</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1</v>
          </cell>
          <cell r="BP20">
            <v>0</v>
          </cell>
          <cell r="BQ20">
            <v>0</v>
          </cell>
          <cell r="BR20">
            <v>0</v>
          </cell>
          <cell r="BS20">
            <v>1</v>
          </cell>
          <cell r="BT20">
            <v>2</v>
          </cell>
        </row>
        <row r="22">
          <cell r="D22">
            <v>-82298.586847869534</v>
          </cell>
          <cell r="E22">
            <v>-90995.194384810617</v>
          </cell>
          <cell r="F22">
            <v>-129390.1244829138</v>
          </cell>
          <cell r="G22">
            <v>-124318.60354165141</v>
          </cell>
          <cell r="H22">
            <v>-77967.029290604725</v>
          </cell>
          <cell r="I22">
            <v>-96040.661220252296</v>
          </cell>
          <cell r="J22">
            <v>-115328.84221345815</v>
          </cell>
          <cell r="K22">
            <v>-111226.70954132902</v>
          </cell>
          <cell r="L22">
            <v>-74043.207147680747</v>
          </cell>
          <cell r="M22">
            <v>-97217.025309619668</v>
          </cell>
          <cell r="N22">
            <v>-115145.55887137789</v>
          </cell>
          <cell r="O22">
            <v>-59916.945828982054</v>
          </cell>
          <cell r="P22">
            <v>-77754.685260396203</v>
          </cell>
          <cell r="Q22">
            <v>-98823.447212823186</v>
          </cell>
          <cell r="R22">
            <v>-122285.43698895098</v>
          </cell>
          <cell r="S22">
            <v>-95823.736836728785</v>
          </cell>
          <cell r="T22">
            <v>-77233.223731321355</v>
          </cell>
          <cell r="U22">
            <v>-100889.81084324743</v>
          </cell>
          <cell r="V22">
            <v>-122429.34902038402</v>
          </cell>
          <cell r="W22">
            <v>-18310.509616752734</v>
          </cell>
          <cell r="X22">
            <v>-77154.078330772856</v>
          </cell>
          <cell r="Y22">
            <v>-89920.089458035756</v>
          </cell>
          <cell r="Z22">
            <v>-133232.72885692009</v>
          </cell>
          <cell r="AA22">
            <v>-76187.086086302399</v>
          </cell>
          <cell r="AB22">
            <v>-84214.812498787011</v>
          </cell>
          <cell r="AE22">
            <v>-65041.892806581389</v>
          </cell>
          <cell r="AF22">
            <v>-81656.958808381998</v>
          </cell>
          <cell r="AI22">
            <v>-54908.270831680587</v>
          </cell>
          <cell r="AJ22">
            <v>-86572.795987143531</v>
          </cell>
          <cell r="AM22">
            <v>-63720.110579039945</v>
          </cell>
          <cell r="AN22">
            <v>-85444.765416173526</v>
          </cell>
          <cell r="AQ22">
            <v>-70500.442807615182</v>
          </cell>
          <cell r="AR22">
            <v>-124566.83520736225</v>
          </cell>
          <cell r="AU22">
            <v>-51536.166053767622</v>
          </cell>
          <cell r="AV22">
            <v>-112992.46614371498</v>
          </cell>
          <cell r="AZ22">
            <v>-962060.4872413259</v>
          </cell>
          <cell r="BA22">
            <v>-1041899.4446702087</v>
          </cell>
          <cell r="BB22">
            <v>-573886.22842878895</v>
          </cell>
          <cell r="BC22">
            <v>-737812.04043400509</v>
          </cell>
          <cell r="BE22">
            <v>-406115.32579387509</v>
          </cell>
          <cell r="BF22">
            <v>-234308.82328615501</v>
          </cell>
          <cell r="BG22">
            <v>-284252.88091468252</v>
          </cell>
          <cell r="BH22">
            <v>-359864.52556774981</v>
          </cell>
          <cell r="BI22">
            <v>-174051.1922824636</v>
          </cell>
          <cell r="BJ22">
            <v>-232141.9873224904</v>
          </cell>
          <cell r="BK22">
            <v>-289633.34751410637</v>
          </cell>
          <cell r="BL22">
            <v>-377947.51486625505</v>
          </cell>
          <cell r="BM22">
            <v>-196137.24972456438</v>
          </cell>
          <cell r="BN22">
            <v>-252444.5672943125</v>
          </cell>
          <cell r="BO22">
            <v>0</v>
          </cell>
          <cell r="BP22">
            <v>0</v>
          </cell>
          <cell r="BQ22">
            <v>-185756.71944042275</v>
          </cell>
          <cell r="BR22">
            <v>-323004.06676725071</v>
          </cell>
          <cell r="BS22">
            <v>0</v>
          </cell>
          <cell r="BT22">
            <v>0</v>
          </cell>
        </row>
        <row r="23">
          <cell r="D23">
            <v>-29298.482995371003</v>
          </cell>
          <cell r="E23">
            <v>-36246.941084111706</v>
          </cell>
          <cell r="F23">
            <v>-48228.345345290196</v>
          </cell>
          <cell r="G23">
            <v>-43703.806945860197</v>
          </cell>
          <cell r="H23">
            <v>-27665.958442141113</v>
          </cell>
          <cell r="I23">
            <v>-37057.526803411187</v>
          </cell>
          <cell r="J23">
            <v>-44218.555464630503</v>
          </cell>
          <cell r="K23">
            <v>-42793.767448423801</v>
          </cell>
          <cell r="L23">
            <v>-22829.037323627399</v>
          </cell>
          <cell r="M23">
            <v>-35762.374556313764</v>
          </cell>
          <cell r="N23">
            <v>-43061.246940582307</v>
          </cell>
          <cell r="O23">
            <v>-23330.859463168639</v>
          </cell>
          <cell r="P23">
            <v>-28345.267767141788</v>
          </cell>
          <cell r="Q23">
            <v>-36897.278162389666</v>
          </cell>
          <cell r="R23">
            <v>-45137.639537131501</v>
          </cell>
          <cell r="S23">
            <v>-26415.872685009002</v>
          </cell>
          <cell r="T23">
            <v>-26833.003320175219</v>
          </cell>
          <cell r="U23">
            <v>-37116.886496862709</v>
          </cell>
          <cell r="V23">
            <v>-45042.596382802396</v>
          </cell>
          <cell r="W23">
            <v>-13782.981532147225</v>
          </cell>
          <cell r="X23">
            <v>-26599.26391169801</v>
          </cell>
          <cell r="Y23">
            <v>-35645.172469425059</v>
          </cell>
          <cell r="Z23">
            <v>-44652.3307972888</v>
          </cell>
          <cell r="AA23">
            <v>-27095.669060238808</v>
          </cell>
          <cell r="AB23">
            <v>-30671.443908520858</v>
          </cell>
          <cell r="AE23">
            <v>-24700.32349357185</v>
          </cell>
          <cell r="AF23">
            <v>-29874.792613760008</v>
          </cell>
          <cell r="AI23">
            <v>-19954.581523593428</v>
          </cell>
          <cell r="AJ23">
            <v>-31741.312265096702</v>
          </cell>
          <cell r="AM23">
            <v>-19916.61894883533</v>
          </cell>
          <cell r="AN23">
            <v>-32501.04083887735</v>
          </cell>
          <cell r="AQ23">
            <v>-25125.77983183274</v>
          </cell>
          <cell r="AR23">
            <v>-39685.322437881099</v>
          </cell>
          <cell r="AU23">
            <v>-20665.198000896351</v>
          </cell>
          <cell r="AV23">
            <v>-38935.250675147101</v>
          </cell>
          <cell r="AZ23">
            <v>-357485.14978389785</v>
          </cell>
          <cell r="BA23">
            <v>-364980.17649943766</v>
          </cell>
          <cell r="BB23">
            <v>-218726.17957251408</v>
          </cell>
          <cell r="BC23">
            <v>-270340.71446772572</v>
          </cell>
          <cell r="BE23">
            <v>-156497.2652446045</v>
          </cell>
          <cell r="BF23">
            <v>-79793.478761139515</v>
          </cell>
          <cell r="BG23">
            <v>-109066.84244383665</v>
          </cell>
          <cell r="BH23">
            <v>-135508.14775050301</v>
          </cell>
          <cell r="BI23">
            <v>-63529.713680324872</v>
          </cell>
          <cell r="BJ23">
            <v>-81777.534999015013</v>
          </cell>
          <cell r="BK23">
            <v>-109659.33712867743</v>
          </cell>
          <cell r="BL23">
            <v>-134832.56671722268</v>
          </cell>
          <cell r="BM23">
            <v>-71750.57407740409</v>
          </cell>
          <cell r="BN23">
            <v>-92287.548787377571</v>
          </cell>
          <cell r="BO23">
            <v>0</v>
          </cell>
          <cell r="BP23">
            <v>0</v>
          </cell>
          <cell r="BQ23">
            <v>-65707.596781564411</v>
          </cell>
          <cell r="BR23">
            <v>-111121.61395190554</v>
          </cell>
          <cell r="BS23">
            <v>0</v>
          </cell>
          <cell r="BT23">
            <v>0</v>
          </cell>
        </row>
        <row r="24">
          <cell r="D24">
            <v>-6548.2130171996696</v>
          </cell>
          <cell r="E24">
            <v>-10105.874549508508</v>
          </cell>
          <cell r="F24">
            <v>-13724.331602720189</v>
          </cell>
          <cell r="G24">
            <v>-13758.548454854541</v>
          </cell>
          <cell r="H24">
            <v>-5468.0742988287302</v>
          </cell>
          <cell r="I24">
            <v>-8286.4993800723605</v>
          </cell>
          <cell r="J24">
            <v>-14413.963741004211</v>
          </cell>
          <cell r="K24">
            <v>-14014.644438043691</v>
          </cell>
          <cell r="L24">
            <v>-4072.8484808617</v>
          </cell>
          <cell r="M24">
            <v>-9594.3858008900388</v>
          </cell>
          <cell r="N24">
            <v>-12309.745387416229</v>
          </cell>
          <cell r="O24">
            <v>1838.092664365543</v>
          </cell>
          <cell r="P24">
            <v>-3310.19151073173</v>
          </cell>
          <cell r="Q24">
            <v>-8722.7511363717913</v>
          </cell>
          <cell r="R24">
            <v>-14271.464903744589</v>
          </cell>
          <cell r="S24">
            <v>-2020.9062893215851</v>
          </cell>
          <cell r="T24">
            <v>-4940.6460068554197</v>
          </cell>
          <cell r="U24">
            <v>-10193.499572119079</v>
          </cell>
          <cell r="V24">
            <v>-14105.38225424074</v>
          </cell>
          <cell r="W24">
            <v>-3405.1197727385702</v>
          </cell>
          <cell r="X24">
            <v>-6561.6262199876901</v>
          </cell>
          <cell r="Y24">
            <v>-8902.16090590364</v>
          </cell>
          <cell r="Z24">
            <v>-14934.785362113551</v>
          </cell>
          <cell r="AA24">
            <v>-4251.0697647196694</v>
          </cell>
          <cell r="AB24">
            <v>-5794.0864764028902</v>
          </cell>
          <cell r="AE24">
            <v>-7738.7179900833899</v>
          </cell>
          <cell r="AF24">
            <v>-7683.2769116034306</v>
          </cell>
          <cell r="AI24">
            <v>487.24752500095104</v>
          </cell>
          <cell r="AJ24">
            <v>-4359.6710876928801</v>
          </cell>
          <cell r="AM24">
            <v>-4643.9504129475699</v>
          </cell>
          <cell r="AN24">
            <v>-7091.8769140305503</v>
          </cell>
          <cell r="AQ24">
            <v>-4923.10786112407</v>
          </cell>
          <cell r="AR24">
            <v>-7286.64620178723</v>
          </cell>
          <cell r="AU24">
            <v>-5807.9219137767104</v>
          </cell>
          <cell r="AV24">
            <v>-9106.6409405044596</v>
          </cell>
          <cell r="AZ24">
            <v>-74229.972295511659</v>
          </cell>
          <cell r="BA24">
            <v>-72223.798066486386</v>
          </cell>
          <cell r="BB24">
            <v>-55805.171344865419</v>
          </cell>
          <cell r="BC24">
            <v>-83759.673251239525</v>
          </cell>
          <cell r="BE24">
            <v>-43764.518480166589</v>
          </cell>
          <cell r="BF24">
            <v>-16089.135796890099</v>
          </cell>
          <cell r="BG24">
            <v>-27986.759730470909</v>
          </cell>
          <cell r="BH24">
            <v>-40448.040731140631</v>
          </cell>
          <cell r="BI24">
            <v>-3587.9333976946123</v>
          </cell>
          <cell r="BJ24">
            <v>-14812.463737574839</v>
          </cell>
          <cell r="BK24">
            <v>-27818.411614394514</v>
          </cell>
          <cell r="BL24">
            <v>-43311.632520098879</v>
          </cell>
          <cell r="BM24">
            <v>-11502.540229802109</v>
          </cell>
          <cell r="BN24">
            <v>-17837.034475699202</v>
          </cell>
          <cell r="BO24">
            <v>0</v>
          </cell>
          <cell r="BP24">
            <v>0</v>
          </cell>
          <cell r="BQ24">
            <v>-15374.98018784835</v>
          </cell>
          <cell r="BR24">
            <v>-23485.164056322239</v>
          </cell>
          <cell r="BS24">
            <v>0</v>
          </cell>
          <cell r="BT24">
            <v>0</v>
          </cell>
        </row>
        <row r="25">
          <cell r="D25">
            <v>-777.49823091099904</v>
          </cell>
          <cell r="E25">
            <v>-721.53449643475199</v>
          </cell>
          <cell r="F25">
            <v>-1077.69093680316</v>
          </cell>
          <cell r="G25">
            <v>-1403.74169650668</v>
          </cell>
          <cell r="H25">
            <v>-735.75694525782501</v>
          </cell>
          <cell r="I25">
            <v>-885.28970097462991</v>
          </cell>
          <cell r="J25">
            <v>-976.08552238305299</v>
          </cell>
          <cell r="K25">
            <v>-1207.92767081432</v>
          </cell>
          <cell r="L25">
            <v>-744.82269231023702</v>
          </cell>
          <cell r="M25">
            <v>-739.39893164152397</v>
          </cell>
          <cell r="N25">
            <v>-1242.5713564545902</v>
          </cell>
          <cell r="O25">
            <v>-1007.57624892205</v>
          </cell>
          <cell r="P25">
            <v>-789.10122691854406</v>
          </cell>
          <cell r="Q25">
            <v>-817.63152158879802</v>
          </cell>
          <cell r="R25">
            <v>-941.60697169676007</v>
          </cell>
          <cell r="S25">
            <v>-2749.6900376679901</v>
          </cell>
          <cell r="T25">
            <v>-775.95925481337906</v>
          </cell>
          <cell r="U25">
            <v>-966.21451250520897</v>
          </cell>
          <cell r="V25">
            <v>-1098.2779993936501</v>
          </cell>
          <cell r="W25">
            <v>1028.0714229574899</v>
          </cell>
          <cell r="X25">
            <v>-682.46987136065104</v>
          </cell>
          <cell r="Y25">
            <v>-809.76511571086496</v>
          </cell>
          <cell r="Z25">
            <v>-1082.1708378153699</v>
          </cell>
          <cell r="AA25">
            <v>-914.83429639041594</v>
          </cell>
          <cell r="AB25">
            <v>-788.74040652687495</v>
          </cell>
          <cell r="AE25">
            <v>-326.55863162672699</v>
          </cell>
          <cell r="AF25">
            <v>-764.96605765565801</v>
          </cell>
          <cell r="AI25">
            <v>-593.15048403201297</v>
          </cell>
          <cell r="AJ25">
            <v>-790.89340984744399</v>
          </cell>
          <cell r="AM25">
            <v>-660.89950698464509</v>
          </cell>
          <cell r="AN25">
            <v>-887.07339162848405</v>
          </cell>
          <cell r="AQ25">
            <v>-710.49174459269</v>
          </cell>
          <cell r="AR25">
            <v>-778.87402093702497</v>
          </cell>
          <cell r="AU25">
            <v>-714.83743687089191</v>
          </cell>
          <cell r="AV25">
            <v>-901.67707181362402</v>
          </cell>
          <cell r="AZ25">
            <v>-11211.65695582921</v>
          </cell>
          <cell r="BA25">
            <v>-9417.8325799807462</v>
          </cell>
          <cell r="BB25">
            <v>-4939.8342788557775</v>
          </cell>
          <cell r="BC25">
            <v>-6418.4036245465832</v>
          </cell>
          <cell r="BE25">
            <v>-4561.6899916992797</v>
          </cell>
          <cell r="BF25">
            <v>-2258.0778684790612</v>
          </cell>
          <cell r="BG25">
            <v>-2346.2231290509058</v>
          </cell>
          <cell r="BH25">
            <v>-3296.3478156408028</v>
          </cell>
          <cell r="BI25">
            <v>-2729.1948636325506</v>
          </cell>
          <cell r="BJ25">
            <v>-2247.5303530925739</v>
          </cell>
          <cell r="BK25">
            <v>-2593.6111498048717</v>
          </cell>
          <cell r="BL25">
            <v>-3122.0558089057799</v>
          </cell>
          <cell r="BM25">
            <v>-1834.5434120491559</v>
          </cell>
          <cell r="BN25">
            <v>-2344.5998740299769</v>
          </cell>
          <cell r="BO25">
            <v>0</v>
          </cell>
          <cell r="BP25">
            <v>0</v>
          </cell>
          <cell r="BQ25">
            <v>-2086.2286884482269</v>
          </cell>
          <cell r="BR25">
            <v>-2567.6244843791328</v>
          </cell>
          <cell r="BS25">
            <v>0</v>
          </cell>
          <cell r="BT25">
            <v>0</v>
          </cell>
        </row>
        <row r="26">
          <cell r="D26">
            <v>-12791.7074763074</v>
          </cell>
          <cell r="E26">
            <v>-12460.8071857513</v>
          </cell>
          <cell r="F26">
            <v>-13012.605101098301</v>
          </cell>
          <cell r="G26">
            <v>-18287.927936251202</v>
          </cell>
          <cell r="H26">
            <v>-11643.9760348368</v>
          </cell>
          <cell r="I26">
            <v>-15199.3561237418</v>
          </cell>
          <cell r="J26">
            <v>-16291.4664782277</v>
          </cell>
          <cell r="K26">
            <v>-13469.817098957799</v>
          </cell>
          <cell r="L26">
            <v>-12440.339350030801</v>
          </cell>
          <cell r="M26">
            <v>-12706.9821632109</v>
          </cell>
          <cell r="N26">
            <v>-13084.9231754505</v>
          </cell>
          <cell r="O26">
            <v>-9151.5509403373599</v>
          </cell>
          <cell r="P26">
            <v>-11779.845851046801</v>
          </cell>
          <cell r="Q26">
            <v>-14538.908105169001</v>
          </cell>
          <cell r="R26">
            <v>-14486.4367640032</v>
          </cell>
          <cell r="S26">
            <v>-14246.365839767401</v>
          </cell>
          <cell r="T26">
            <v>-11759.286064428401</v>
          </cell>
          <cell r="U26">
            <v>-14315.5377105642</v>
          </cell>
          <cell r="V26">
            <v>-16707.8051251824</v>
          </cell>
          <cell r="W26">
            <v>-4594.8814005171707</v>
          </cell>
          <cell r="X26">
            <v>-11753.854116946501</v>
          </cell>
          <cell r="Y26">
            <v>-9803.1866597249609</v>
          </cell>
          <cell r="Z26">
            <v>-13135.841746489101</v>
          </cell>
          <cell r="AA26">
            <v>-12280.434006899801</v>
          </cell>
          <cell r="AB26">
            <v>-13756.0663883094</v>
          </cell>
          <cell r="AE26">
            <v>-9876.5252786410801</v>
          </cell>
          <cell r="AF26">
            <v>-9725.5224514599413</v>
          </cell>
          <cell r="AI26">
            <v>-9547.6818579603405</v>
          </cell>
          <cell r="AJ26">
            <v>-13193.7345714802</v>
          </cell>
          <cell r="AM26">
            <v>-9122.1919112219493</v>
          </cell>
          <cell r="AN26">
            <v>-11309.141830504899</v>
          </cell>
          <cell r="AQ26">
            <v>-10876.9587169935</v>
          </cell>
          <cell r="AR26">
            <v>-9742.4119150691004</v>
          </cell>
          <cell r="AU26">
            <v>-7809.17435031062</v>
          </cell>
          <cell r="AV26">
            <v>-17435.9902040589</v>
          </cell>
          <cell r="AZ26">
            <v>-142443.60426517064</v>
          </cell>
          <cell r="BA26">
            <v>-147331.87625447914</v>
          </cell>
          <cell r="BB26">
            <v>-79024.777948162169</v>
          </cell>
          <cell r="BC26">
            <v>-86719.078390451192</v>
          </cell>
          <cell r="BE26">
            <v>-54937.839962521401</v>
          </cell>
          <cell r="BF26">
            <v>-36876.022861174999</v>
          </cell>
          <cell r="BG26">
            <v>-40367.145472704004</v>
          </cell>
          <cell r="BH26">
            <v>-42388.994754776504</v>
          </cell>
          <cell r="BI26">
            <v>-27992.798180621929</v>
          </cell>
          <cell r="BJ26">
            <v>-35292.986032421701</v>
          </cell>
          <cell r="BK26">
            <v>-38657.632475458158</v>
          </cell>
          <cell r="BL26">
            <v>-44330.083635674702</v>
          </cell>
          <cell r="BM26">
            <v>-31704.64114350122</v>
          </cell>
          <cell r="BN26">
            <v>-36675.323411249541</v>
          </cell>
          <cell r="BO26">
            <v>0</v>
          </cell>
          <cell r="BP26">
            <v>0</v>
          </cell>
          <cell r="BQ26">
            <v>-27808.32497852607</v>
          </cell>
          <cell r="BR26">
            <v>-38487.543949632898</v>
          </cell>
          <cell r="BS26">
            <v>0</v>
          </cell>
          <cell r="BT26">
            <v>0</v>
          </cell>
        </row>
        <row r="27">
          <cell r="D27">
            <v>-16752.859344727</v>
          </cell>
          <cell r="E27">
            <v>-16290.50426297</v>
          </cell>
          <cell r="F27">
            <v>-21957.386398490398</v>
          </cell>
          <cell r="G27">
            <v>-27125.454460079</v>
          </cell>
          <cell r="H27">
            <v>-16609.0179021617</v>
          </cell>
          <cell r="I27">
            <v>-18777.600519952601</v>
          </cell>
          <cell r="J27">
            <v>-21103.017170872001</v>
          </cell>
          <cell r="K27">
            <v>-23833.793951978099</v>
          </cell>
          <cell r="L27">
            <v>-16864.776642110097</v>
          </cell>
          <cell r="M27">
            <v>-18965.74503324</v>
          </cell>
          <cell r="N27">
            <v>-23414.313912820202</v>
          </cell>
          <cell r="O27">
            <v>-16142.993946050299</v>
          </cell>
          <cell r="P27">
            <v>-17161.8947702367</v>
          </cell>
          <cell r="Q27">
            <v>-19893.286586504499</v>
          </cell>
          <cell r="R27">
            <v>-21785.8483803255</v>
          </cell>
          <cell r="S27">
            <v>-22032.669440457197</v>
          </cell>
          <cell r="T27">
            <v>-15257.6083137799</v>
          </cell>
          <cell r="U27">
            <v>-20104.4505210106</v>
          </cell>
          <cell r="V27">
            <v>-23091.995757415203</v>
          </cell>
          <cell r="W27">
            <v>-11007.011025134199</v>
          </cell>
          <cell r="X27">
            <v>-15911.017055681699</v>
          </cell>
          <cell r="Y27">
            <v>-18086.690219246997</v>
          </cell>
          <cell r="Z27">
            <v>-22189.229964458598</v>
          </cell>
          <cell r="AA27">
            <v>-16088.8449163075</v>
          </cell>
          <cell r="AB27">
            <v>-16761.0398049008</v>
          </cell>
          <cell r="AE27">
            <v>-13295.270481625101</v>
          </cell>
          <cell r="AF27">
            <v>-16441.875491225899</v>
          </cell>
          <cell r="AI27">
            <v>-11318.013338548501</v>
          </cell>
          <cell r="AJ27">
            <v>-17818.394369157199</v>
          </cell>
          <cell r="AM27">
            <v>-15271.495643929</v>
          </cell>
          <cell r="AN27">
            <v>-16858.218842682702</v>
          </cell>
          <cell r="AQ27">
            <v>-14883.102277920401</v>
          </cell>
          <cell r="AR27">
            <v>-16924.702564406201</v>
          </cell>
          <cell r="AU27">
            <v>-17452.595840824702</v>
          </cell>
          <cell r="AV27">
            <v>-21116.344658517497</v>
          </cell>
          <cell r="AZ27">
            <v>-220351.08820578433</v>
          </cell>
          <cell r="BA27">
            <v>-204477.7497595874</v>
          </cell>
          <cell r="BB27">
            <v>-112118.27714292471</v>
          </cell>
          <cell r="BC27">
            <v>-133541.79158438192</v>
          </cell>
          <cell r="BE27">
            <v>-82859.091294987389</v>
          </cell>
          <cell r="BF27">
            <v>-50226.653888998801</v>
          </cell>
          <cell r="BG27">
            <v>-54033.849816162605</v>
          </cell>
          <cell r="BH27">
            <v>-66474.717482182605</v>
          </cell>
          <cell r="BI27">
            <v>-49182.674411641696</v>
          </cell>
          <cell r="BJ27">
            <v>-48330.520139698303</v>
          </cell>
          <cell r="BK27">
            <v>-58084.427326762103</v>
          </cell>
          <cell r="BL27">
            <v>-67067.074102199302</v>
          </cell>
          <cell r="BM27">
            <v>-40702.1287364811</v>
          </cell>
          <cell r="BN27">
            <v>-51021.309665283894</v>
          </cell>
          <cell r="BO27">
            <v>0</v>
          </cell>
          <cell r="BP27">
            <v>0</v>
          </cell>
          <cell r="BQ27">
            <v>-47607.193762674106</v>
          </cell>
          <cell r="BR27">
            <v>-54899.266065606396</v>
          </cell>
          <cell r="BS27">
            <v>0</v>
          </cell>
          <cell r="BT27">
            <v>0</v>
          </cell>
        </row>
        <row r="28">
          <cell r="D28">
            <v>-15393.351425257226</v>
          </cell>
          <cell r="E28">
            <v>-14398.669713578711</v>
          </cell>
          <cell r="F28">
            <v>-29659.563423676907</v>
          </cell>
          <cell r="G28">
            <v>-19205.156186050714</v>
          </cell>
          <cell r="H28">
            <v>-14597.25340450464</v>
          </cell>
          <cell r="I28">
            <v>-14944.700451789997</v>
          </cell>
          <cell r="J28">
            <v>-16386.472894148883</v>
          </cell>
          <cell r="K28">
            <v>-11409.88245132778</v>
          </cell>
          <cell r="L28">
            <v>-16344.74815067037</v>
          </cell>
          <cell r="M28">
            <v>-17640.951565364816</v>
          </cell>
          <cell r="N28">
            <v>-18703.435001232672</v>
          </cell>
          <cell r="O28">
            <v>-11205.276114588738</v>
          </cell>
          <cell r="P28">
            <v>-15402.82613571882</v>
          </cell>
          <cell r="Q28">
            <v>-17239.162953032108</v>
          </cell>
          <cell r="R28">
            <v>-24339.222078089755</v>
          </cell>
          <cell r="S28">
            <v>-26104.313288467376</v>
          </cell>
          <cell r="T28">
            <v>-16893.580788728406</v>
          </cell>
          <cell r="U28">
            <v>-17450.635223307294</v>
          </cell>
          <cell r="V28">
            <v>-20296.42495573491</v>
          </cell>
          <cell r="W28">
            <v>13739.40129900067</v>
          </cell>
          <cell r="X28">
            <v>-14723.305628104608</v>
          </cell>
          <cell r="Y28">
            <v>-15964.185703348972</v>
          </cell>
          <cell r="Z28">
            <v>-34521.382769551652</v>
          </cell>
          <cell r="AA28">
            <v>-14511.345785582225</v>
          </cell>
          <cell r="AB28">
            <v>-15633.737834144638</v>
          </cell>
          <cell r="AE28">
            <v>-9237.3009721291983</v>
          </cell>
          <cell r="AF28">
            <v>-16264.142326150126</v>
          </cell>
          <cell r="AI28">
            <v>-13329.564882361361</v>
          </cell>
          <cell r="AJ28">
            <v>-17972.926589372906</v>
          </cell>
          <cell r="AM28">
            <v>-13474.764737064384</v>
          </cell>
          <cell r="AN28">
            <v>-15771.544618467047</v>
          </cell>
          <cell r="AQ28">
            <v>-13281.816017736322</v>
          </cell>
          <cell r="AR28">
            <v>-49247.02535672488</v>
          </cell>
          <cell r="AU28">
            <v>2393.6322324957605</v>
          </cell>
          <cell r="AV28">
            <v>-24632.90159190982</v>
          </cell>
          <cell r="AZ28">
            <v>-141525.22915725739</v>
          </cell>
          <cell r="BA28">
            <v>-232877.3438497535</v>
          </cell>
          <cell r="BB28">
            <v>-97638.305610421899</v>
          </cell>
          <cell r="BC28">
            <v>-143906.5011224348</v>
          </cell>
          <cell r="BE28">
            <v>-56513.880890824206</v>
          </cell>
          <cell r="BF28">
            <v>-46335.352980432232</v>
          </cell>
          <cell r="BG28">
            <v>-46984.321730733529</v>
          </cell>
          <cell r="BH28">
            <v>-64749.471319058459</v>
          </cell>
          <cell r="BI28">
            <v>-23570.188104055447</v>
          </cell>
          <cell r="BJ28">
            <v>-47019.712552551835</v>
          </cell>
          <cell r="BK28">
            <v>-50653.983879688378</v>
          </cell>
          <cell r="BL28">
            <v>-79157.029803376325</v>
          </cell>
          <cell r="BM28">
            <v>-37078.211640072783</v>
          </cell>
          <cell r="BN28">
            <v>-49870.806749667667</v>
          </cell>
          <cell r="BO28">
            <v>0</v>
          </cell>
          <cell r="BP28">
            <v>0</v>
          </cell>
          <cell r="BQ28">
            <v>-24362.948522304945</v>
          </cell>
          <cell r="BR28">
            <v>-89651.471567101747</v>
          </cell>
          <cell r="BS28">
            <v>0</v>
          </cell>
          <cell r="BT28">
            <v>0</v>
          </cell>
        </row>
        <row r="29">
          <cell r="D29">
            <v>-736.47435809624221</v>
          </cell>
          <cell r="E29">
            <v>-770.86309245563427</v>
          </cell>
          <cell r="F29">
            <v>-1730.2016748346375</v>
          </cell>
          <cell r="G29">
            <v>-833.96786204907232</v>
          </cell>
          <cell r="H29">
            <v>-1246.9922628739191</v>
          </cell>
          <cell r="I29">
            <v>-889.68824030972462</v>
          </cell>
          <cell r="J29">
            <v>-1939.2809421917862</v>
          </cell>
          <cell r="K29">
            <v>-4496.876481783529</v>
          </cell>
          <cell r="L29">
            <v>-746.63450807013896</v>
          </cell>
          <cell r="M29">
            <v>-1807.1872589586251</v>
          </cell>
          <cell r="N29">
            <v>-3329.3230974213748</v>
          </cell>
          <cell r="O29">
            <v>-916.7817802805157</v>
          </cell>
          <cell r="P29">
            <v>-965.55799860182481</v>
          </cell>
          <cell r="Q29">
            <v>-714.42874776732037</v>
          </cell>
          <cell r="R29">
            <v>-1323.2183539596815</v>
          </cell>
          <cell r="S29">
            <v>-2253.9192560382435</v>
          </cell>
          <cell r="T29">
            <v>-773.13998254062938</v>
          </cell>
          <cell r="U29">
            <v>-742.58680687833089</v>
          </cell>
          <cell r="V29">
            <v>-2086.8665456147182</v>
          </cell>
          <cell r="W29">
            <v>-287.98860817372741</v>
          </cell>
          <cell r="X29">
            <v>-922.54152699368967</v>
          </cell>
          <cell r="Y29">
            <v>-708.92838467524939</v>
          </cell>
          <cell r="Z29">
            <v>-2716.9873792030139</v>
          </cell>
          <cell r="AA29">
            <v>-1044.8882561639841</v>
          </cell>
          <cell r="AB29">
            <v>-809.69767998152918</v>
          </cell>
          <cell r="AE29">
            <v>132.80404109595142</v>
          </cell>
          <cell r="AF29">
            <v>-902.38295652693023</v>
          </cell>
          <cell r="AI29">
            <v>-652.52627018589499</v>
          </cell>
          <cell r="AJ29">
            <v>-695.86369449621259</v>
          </cell>
          <cell r="AM29">
            <v>-630.18941805706675</v>
          </cell>
          <cell r="AN29">
            <v>-1025.8689799824945</v>
          </cell>
          <cell r="AQ29">
            <v>-699.18635741545449</v>
          </cell>
          <cell r="AR29">
            <v>-901.85271055670069</v>
          </cell>
          <cell r="AU29">
            <v>-1480.0707435841061</v>
          </cell>
          <cell r="AV29">
            <v>-863.66100176357043</v>
          </cell>
          <cell r="AZ29">
            <v>-14813.786577874829</v>
          </cell>
          <cell r="BA29">
            <v>-10590.667660483883</v>
          </cell>
          <cell r="BB29">
            <v>-5633.6825310448849</v>
          </cell>
          <cell r="BC29">
            <v>-13125.877993225213</v>
          </cell>
          <cell r="BE29">
            <v>-6981.0399290717869</v>
          </cell>
          <cell r="BF29">
            <v>-2730.1011290403003</v>
          </cell>
          <cell r="BG29">
            <v>-3467.738591723984</v>
          </cell>
          <cell r="BH29">
            <v>-6998.8057144477989</v>
          </cell>
          <cell r="BI29">
            <v>-3458.6896444924864</v>
          </cell>
          <cell r="BJ29">
            <v>-2661.2395081361437</v>
          </cell>
          <cell r="BK29">
            <v>-2165.9439393209004</v>
          </cell>
          <cell r="BL29">
            <v>-6127.0722787774139</v>
          </cell>
          <cell r="BM29">
            <v>-1564.6104852539277</v>
          </cell>
          <cell r="BN29">
            <v>-2407.9443310046722</v>
          </cell>
          <cell r="BO29">
            <v>0</v>
          </cell>
          <cell r="BP29">
            <v>0</v>
          </cell>
          <cell r="BQ29">
            <v>-2809.446519056627</v>
          </cell>
          <cell r="BR29">
            <v>-2791.3826923027655</v>
          </cell>
          <cell r="BS29">
            <v>0</v>
          </cell>
          <cell r="BT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I30">
            <v>0</v>
          </cell>
          <cell r="AJ30">
            <v>0</v>
          </cell>
          <cell r="AM30">
            <v>0</v>
          </cell>
          <cell r="AN30">
            <v>0</v>
          </cell>
          <cell r="AQ30">
            <v>0</v>
          </cell>
          <cell r="AR30">
            <v>0</v>
          </cell>
          <cell r="AU30">
            <v>0</v>
          </cell>
          <cell r="AV30">
            <v>0</v>
          </cell>
          <cell r="AZ30">
            <v>0</v>
          </cell>
          <cell r="BA30">
            <v>0</v>
          </cell>
          <cell r="BB30">
            <v>0</v>
          </cell>
          <cell r="BC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row>
        <row r="31">
          <cell r="D31">
            <v>-95670.203348679308</v>
          </cell>
          <cell r="E31">
            <v>-243526.363388903</v>
          </cell>
          <cell r="F31">
            <v>-364102.31027722103</v>
          </cell>
          <cell r="G31">
            <v>-233855.60307667608</v>
          </cell>
          <cell r="H31">
            <v>-84306.306594684094</v>
          </cell>
          <cell r="I31">
            <v>-240207.515352185</v>
          </cell>
          <cell r="J31">
            <v>-349699.56870949001</v>
          </cell>
          <cell r="K31">
            <v>-143295.76991111308</v>
          </cell>
          <cell r="L31">
            <v>-85626.038071265808</v>
          </cell>
          <cell r="M31">
            <v>-266835.62566437799</v>
          </cell>
          <cell r="N31">
            <v>-345956.81493028998</v>
          </cell>
          <cell r="O31">
            <v>-22820.012442991701</v>
          </cell>
          <cell r="P31">
            <v>-76175.844537753699</v>
          </cell>
          <cell r="Q31">
            <v>-297078.70650339103</v>
          </cell>
          <cell r="R31">
            <v>-291295.10217565601</v>
          </cell>
          <cell r="S31">
            <v>-18527.611549512902</v>
          </cell>
          <cell r="T31">
            <v>-91140.133065654198</v>
          </cell>
          <cell r="U31">
            <v>-320877.76389159099</v>
          </cell>
          <cell r="V31">
            <v>-289839.69103141397</v>
          </cell>
          <cell r="W31">
            <v>-35786.578731301903</v>
          </cell>
          <cell r="X31">
            <v>-100157.795473192</v>
          </cell>
          <cell r="Y31">
            <v>-330951.47221790801</v>
          </cell>
          <cell r="Z31">
            <v>-269388.26598205103</v>
          </cell>
          <cell r="AA31">
            <v>-31583.354241712001</v>
          </cell>
          <cell r="AB31">
            <v>-128600.12192000099</v>
          </cell>
          <cell r="AE31">
            <v>-38870.932991337904</v>
          </cell>
          <cell r="AF31">
            <v>-131265.37253380401</v>
          </cell>
          <cell r="AI31">
            <v>-39219.439014671603</v>
          </cell>
          <cell r="AJ31">
            <v>-132879.74987103301</v>
          </cell>
          <cell r="AM31">
            <v>-57771.278028535795</v>
          </cell>
          <cell r="AN31">
            <v>-164266.80665099999</v>
          </cell>
          <cell r="AQ31">
            <v>-65889.220077686899</v>
          </cell>
          <cell r="AR31">
            <v>-195093.45569960799</v>
          </cell>
          <cell r="AU31">
            <v>-82512.46319462081</v>
          </cell>
          <cell r="AV31">
            <v>-202594.46653324802</v>
          </cell>
          <cell r="AZ31">
            <v>-1045343.1302766836</v>
          </cell>
          <cell r="BA31">
            <v>-1487776.2942999231</v>
          </cell>
          <cell r="BB31">
            <v>-1699477.4470183561</v>
          </cell>
          <cell r="BC31">
            <v>-1910281.7531061219</v>
          </cell>
          <cell r="BE31">
            <v>-652362.2400043119</v>
          </cell>
          <cell r="BF31">
            <v>-265602.54801462922</v>
          </cell>
          <cell r="BG31">
            <v>-750569.50440546591</v>
          </cell>
          <cell r="BH31">
            <v>-1059758.6939170011</v>
          </cell>
          <cell r="BI31">
            <v>-77134.202723806506</v>
          </cell>
          <cell r="BJ31">
            <v>-267473.77307659993</v>
          </cell>
          <cell r="BK31">
            <v>-948907.94261289004</v>
          </cell>
          <cell r="BL31">
            <v>-850523.05918912101</v>
          </cell>
          <cell r="BM31">
            <v>-109673.72624772151</v>
          </cell>
          <cell r="BN31">
            <v>-392745.24432483804</v>
          </cell>
          <cell r="BO31">
            <v>0</v>
          </cell>
          <cell r="BP31">
            <v>0</v>
          </cell>
          <cell r="BQ31">
            <v>-206172.96130084351</v>
          </cell>
          <cell r="BR31">
            <v>-561954.72888385598</v>
          </cell>
          <cell r="BS31">
            <v>0</v>
          </cell>
          <cell r="BT31">
            <v>0</v>
          </cell>
        </row>
        <row r="32">
          <cell r="D32">
            <v>-95813.943348679299</v>
          </cell>
          <cell r="E32">
            <v>-245341.21238890299</v>
          </cell>
          <cell r="F32">
            <v>-366545.492277221</v>
          </cell>
          <cell r="G32">
            <v>-227893.03691368899</v>
          </cell>
          <cell r="H32">
            <v>-84696.99309468409</v>
          </cell>
          <cell r="I32">
            <v>-242022.36435218502</v>
          </cell>
          <cell r="J32">
            <v>-348379.34670949</v>
          </cell>
          <cell r="K32">
            <v>-137585.34932754701</v>
          </cell>
          <cell r="L32">
            <v>-86007.825571265799</v>
          </cell>
          <cell r="M32">
            <v>-268650.47466437798</v>
          </cell>
          <cell r="N32">
            <v>-344024.39693028998</v>
          </cell>
          <cell r="O32">
            <v>-22820.012442991701</v>
          </cell>
          <cell r="P32">
            <v>-76596.469537753699</v>
          </cell>
          <cell r="Q32">
            <v>-299247.10250339104</v>
          </cell>
          <cell r="R32">
            <v>-286531.53417565604</v>
          </cell>
          <cell r="S32">
            <v>-18527.611549512902</v>
          </cell>
          <cell r="T32">
            <v>-91560.758065654198</v>
          </cell>
          <cell r="U32">
            <v>-323046.159891591</v>
          </cell>
          <cell r="V32">
            <v>-284842.48303141398</v>
          </cell>
          <cell r="W32">
            <v>-35786.578731301903</v>
          </cell>
          <cell r="X32">
            <v>-100569.43047319201</v>
          </cell>
          <cell r="Y32">
            <v>-333119.86821790802</v>
          </cell>
          <cell r="Z32">
            <v>-264624.697982051</v>
          </cell>
          <cell r="AA32">
            <v>-31583.354241712001</v>
          </cell>
          <cell r="AB32">
            <v>-129849.97792000099</v>
          </cell>
          <cell r="AE32">
            <v>-38870.932991337904</v>
          </cell>
          <cell r="AF32">
            <v>-132368.82853380399</v>
          </cell>
          <cell r="AI32">
            <v>-39219.439014671603</v>
          </cell>
          <cell r="AJ32">
            <v>-134137.413871033</v>
          </cell>
          <cell r="AM32">
            <v>-57771.278028535795</v>
          </cell>
          <cell r="AN32">
            <v>-165701.03265099999</v>
          </cell>
          <cell r="AQ32">
            <v>-65889.220077686899</v>
          </cell>
          <cell r="AR32">
            <v>-196536.33069960799</v>
          </cell>
          <cell r="AU32">
            <v>-82512.46319462081</v>
          </cell>
          <cell r="AV32">
            <v>-204037.34153324802</v>
          </cell>
          <cell r="AZ32">
            <v>-1031027.1962065656</v>
          </cell>
          <cell r="BA32">
            <v>-1497876.3452999233</v>
          </cell>
          <cell r="BB32">
            <v>-1711427.1820183559</v>
          </cell>
          <cell r="BC32">
            <v>-1894947.951106122</v>
          </cell>
          <cell r="BE32">
            <v>-638046.30593419401</v>
          </cell>
          <cell r="BF32">
            <v>-266518.7620146292</v>
          </cell>
          <cell r="BG32">
            <v>-756014.05140546593</v>
          </cell>
          <cell r="BH32">
            <v>-1058949.235917001</v>
          </cell>
          <cell r="BI32">
            <v>-77134.202723806506</v>
          </cell>
          <cell r="BJ32">
            <v>-268726.65807659994</v>
          </cell>
          <cell r="BK32">
            <v>-955413.13061289</v>
          </cell>
          <cell r="BL32">
            <v>-835998.71518912097</v>
          </cell>
          <cell r="BM32">
            <v>-109673.72624772151</v>
          </cell>
          <cell r="BN32">
            <v>-396356.22032483795</v>
          </cell>
          <cell r="BO32">
            <v>0</v>
          </cell>
          <cell r="BP32">
            <v>0</v>
          </cell>
          <cell r="BQ32">
            <v>-206172.96130084351</v>
          </cell>
          <cell r="BR32">
            <v>-566274.704883856</v>
          </cell>
          <cell r="BS32">
            <v>0</v>
          </cell>
          <cell r="BT32">
            <v>0</v>
          </cell>
        </row>
        <row r="33">
          <cell r="D33">
            <v>143.74</v>
          </cell>
          <cell r="E33">
            <v>1814.8489999999999</v>
          </cell>
          <cell r="F33">
            <v>2443.1819999999998</v>
          </cell>
          <cell r="G33">
            <v>-5962.5661629870901</v>
          </cell>
          <cell r="H33">
            <v>390.68650000000002</v>
          </cell>
          <cell r="I33">
            <v>1814.8489999999999</v>
          </cell>
          <cell r="J33">
            <v>-1320.222</v>
          </cell>
          <cell r="K33">
            <v>-5710.4205835660796</v>
          </cell>
          <cell r="L33">
            <v>381.78750000000002</v>
          </cell>
          <cell r="M33">
            <v>1814.8489999999999</v>
          </cell>
          <cell r="N33">
            <v>-1932.4179999999999</v>
          </cell>
          <cell r="O33">
            <v>0</v>
          </cell>
          <cell r="P33">
            <v>420.625</v>
          </cell>
          <cell r="Q33">
            <v>2168.3960000000002</v>
          </cell>
          <cell r="R33">
            <v>-4763.5680000000002</v>
          </cell>
          <cell r="S33">
            <v>0</v>
          </cell>
          <cell r="T33">
            <v>420.625</v>
          </cell>
          <cell r="U33">
            <v>2168.3960000000002</v>
          </cell>
          <cell r="V33">
            <v>-4997.2079999999996</v>
          </cell>
          <cell r="W33">
            <v>0</v>
          </cell>
          <cell r="X33">
            <v>411.63499999999999</v>
          </cell>
          <cell r="Y33">
            <v>2168.3960000000002</v>
          </cell>
          <cell r="Z33">
            <v>-4763.5680000000002</v>
          </cell>
          <cell r="AA33">
            <v>0</v>
          </cell>
          <cell r="AB33">
            <v>1249.856</v>
          </cell>
          <cell r="AE33">
            <v>0</v>
          </cell>
          <cell r="AF33">
            <v>1103.4559999999999</v>
          </cell>
          <cell r="AI33">
            <v>0</v>
          </cell>
          <cell r="AJ33">
            <v>1257.664</v>
          </cell>
          <cell r="AM33">
            <v>0</v>
          </cell>
          <cell r="AN33">
            <v>1434.2260000000001</v>
          </cell>
          <cell r="AQ33">
            <v>0</v>
          </cell>
          <cell r="AR33">
            <v>1442.875</v>
          </cell>
          <cell r="AU33">
            <v>0</v>
          </cell>
          <cell r="AV33">
            <v>1442.875</v>
          </cell>
          <cell r="AZ33">
            <v>-14315.93407011793</v>
          </cell>
          <cell r="BA33">
            <v>10100.050999999999</v>
          </cell>
          <cell r="BB33">
            <v>11949.735000000001</v>
          </cell>
          <cell r="BC33">
            <v>-15333.802</v>
          </cell>
          <cell r="BE33">
            <v>-14315.93407011793</v>
          </cell>
          <cell r="BF33">
            <v>916.21400000000006</v>
          </cell>
          <cell r="BG33">
            <v>5444.5469999999996</v>
          </cell>
          <cell r="BH33">
            <v>-809.45800000000008</v>
          </cell>
          <cell r="BI33">
            <v>0</v>
          </cell>
          <cell r="BJ33">
            <v>1252.885</v>
          </cell>
          <cell r="BK33">
            <v>6505.1880000000001</v>
          </cell>
          <cell r="BL33">
            <v>-14524.344000000001</v>
          </cell>
          <cell r="BM33">
            <v>0</v>
          </cell>
          <cell r="BN33">
            <v>3610.9759999999997</v>
          </cell>
          <cell r="BO33">
            <v>0</v>
          </cell>
          <cell r="BP33">
            <v>0</v>
          </cell>
          <cell r="BQ33">
            <v>0</v>
          </cell>
          <cell r="BR33">
            <v>4319.9760000000006</v>
          </cell>
          <cell r="BS33">
            <v>0</v>
          </cell>
          <cell r="BT33">
            <v>0</v>
          </cell>
        </row>
        <row r="34">
          <cell r="D34">
            <v>-5113.0403176435402</v>
          </cell>
          <cell r="E34">
            <v>-10057.25096018333</v>
          </cell>
          <cell r="F34">
            <v>-14004.5186852888</v>
          </cell>
          <cell r="G34">
            <v>-24975.167764121841</v>
          </cell>
          <cell r="H34">
            <v>-4667.4090604987396</v>
          </cell>
          <cell r="I34">
            <v>-9277.0325032272594</v>
          </cell>
          <cell r="J34">
            <v>-14393.647171166502</v>
          </cell>
          <cell r="K34">
            <v>-9125.9120442306303</v>
          </cell>
          <cell r="L34">
            <v>-5173.5142085102689</v>
          </cell>
          <cell r="M34">
            <v>-9225.0165572147798</v>
          </cell>
          <cell r="N34">
            <v>-21582.286624170898</v>
          </cell>
          <cell r="O34">
            <v>734.72899084239998</v>
          </cell>
          <cell r="P34">
            <v>-4242.5914908021596</v>
          </cell>
          <cell r="Q34">
            <v>-12614.728786819</v>
          </cell>
          <cell r="R34">
            <v>-14723.375832225902</v>
          </cell>
          <cell r="S34">
            <v>-3932.6203054835701</v>
          </cell>
          <cell r="T34">
            <v>-5670.1608844061302</v>
          </cell>
          <cell r="U34">
            <v>-13529.8837561168</v>
          </cell>
          <cell r="V34">
            <v>-18058.0711712761</v>
          </cell>
          <cell r="W34">
            <v>-2679.5270133238701</v>
          </cell>
          <cell r="X34">
            <v>-5350.6306518502797</v>
          </cell>
          <cell r="Y34">
            <v>-15806.491254545101</v>
          </cell>
          <cell r="Z34">
            <v>-18165.6600082146</v>
          </cell>
          <cell r="AA34">
            <v>-4190.2256726464684</v>
          </cell>
          <cell r="AB34">
            <v>-5887.8918963674405</v>
          </cell>
          <cell r="AE34">
            <v>-4870.7432957956325</v>
          </cell>
          <cell r="AF34">
            <v>-7994.2701527924601</v>
          </cell>
          <cell r="AI34">
            <v>-1076.8229381568481</v>
          </cell>
          <cell r="AJ34">
            <v>-8103.5094982195596</v>
          </cell>
          <cell r="AM34">
            <v>-4439.9711602685093</v>
          </cell>
          <cell r="AN34">
            <v>-8552.0601929989898</v>
          </cell>
          <cell r="AQ34">
            <v>-6452.0378577724496</v>
          </cell>
          <cell r="AR34">
            <v>-11040.981381364769</v>
          </cell>
          <cell r="AU34">
            <v>-8884.1995017305198</v>
          </cell>
          <cell r="AV34">
            <v>-17412.030271911699</v>
          </cell>
          <cell r="AZ34">
            <v>-91909.222455328054</v>
          </cell>
          <cell r="BA34">
            <v>-89208.090007366045</v>
          </cell>
          <cell r="BB34">
            <v>-70510.403818106264</v>
          </cell>
          <cell r="BC34">
            <v>-100927.5594923428</v>
          </cell>
          <cell r="BE34">
            <v>-56117.803700992597</v>
          </cell>
          <cell r="BF34">
            <v>-14953.96358665255</v>
          </cell>
          <cell r="BG34">
            <v>-28559.300020625367</v>
          </cell>
          <cell r="BH34">
            <v>-49980.452480626205</v>
          </cell>
          <cell r="BI34">
            <v>-5877.4183279650397</v>
          </cell>
          <cell r="BJ34">
            <v>-15263.383027058568</v>
          </cell>
          <cell r="BK34">
            <v>-41951.103797480901</v>
          </cell>
          <cell r="BL34">
            <v>-50947.107011716609</v>
          </cell>
          <cell r="BM34">
            <v>-10137.791906598948</v>
          </cell>
          <cell r="BN34">
            <v>-21985.671547379461</v>
          </cell>
          <cell r="BO34">
            <v>0</v>
          </cell>
          <cell r="BP34">
            <v>0</v>
          </cell>
          <cell r="BQ34">
            <v>-19776.20851977148</v>
          </cell>
          <cell r="BR34">
            <v>-37005.071846275459</v>
          </cell>
          <cell r="BS34">
            <v>0</v>
          </cell>
          <cell r="BT34">
            <v>0</v>
          </cell>
        </row>
        <row r="35">
          <cell r="D35">
            <v>-3900.5532476435401</v>
          </cell>
          <cell r="E35">
            <v>-8643.1992901833291</v>
          </cell>
          <cell r="F35">
            <v>-12406.852395288801</v>
          </cell>
          <cell r="G35">
            <v>-23736.898996549902</v>
          </cell>
          <cell r="H35">
            <v>-3103.6760697852001</v>
          </cell>
          <cell r="I35">
            <v>-7984.7386132272604</v>
          </cell>
          <cell r="J35">
            <v>-13045.963061166502</v>
          </cell>
          <cell r="K35">
            <v>-7867.7455797296498</v>
          </cell>
          <cell r="L35">
            <v>-4268.9454285102702</v>
          </cell>
          <cell r="M35">
            <v>-7979.4132472147803</v>
          </cell>
          <cell r="N35">
            <v>-20564.956094170899</v>
          </cell>
          <cell r="O35">
            <v>2154.6892552828799</v>
          </cell>
          <cell r="P35">
            <v>-2448.1055908021594</v>
          </cell>
          <cell r="Q35">
            <v>-10979.105906819001</v>
          </cell>
          <cell r="R35">
            <v>-13673.865052225901</v>
          </cell>
          <cell r="S35">
            <v>-2088.3182748628201</v>
          </cell>
          <cell r="T35">
            <v>-4341.9408044061302</v>
          </cell>
          <cell r="U35">
            <v>-11741.136816116801</v>
          </cell>
          <cell r="V35">
            <v>-16674.650361276101</v>
          </cell>
          <cell r="W35">
            <v>-1402.3579707895999</v>
          </cell>
          <cell r="X35">
            <v>-4123.1577218502798</v>
          </cell>
          <cell r="Y35">
            <v>-14217.1260145451</v>
          </cell>
          <cell r="Z35">
            <v>-17215.920898214601</v>
          </cell>
          <cell r="AA35">
            <v>-3402.6178769832004</v>
          </cell>
          <cell r="AB35">
            <v>-4364.2632263674404</v>
          </cell>
          <cell r="AE35">
            <v>-3916.7541431826999</v>
          </cell>
          <cell r="AF35">
            <v>-6733.4596627924602</v>
          </cell>
          <cell r="AI35">
            <v>56.258230164652097</v>
          </cell>
          <cell r="AJ35">
            <v>-6584.1609182195598</v>
          </cell>
          <cell r="AM35">
            <v>-2615.7857757666197</v>
          </cell>
          <cell r="AN35">
            <v>-6992.5504129989904</v>
          </cell>
          <cell r="AQ35">
            <v>-2521.7694799068399</v>
          </cell>
          <cell r="AR35">
            <v>-9447.8683913647692</v>
          </cell>
          <cell r="AU35">
            <v>-7048.1945529069899</v>
          </cell>
          <cell r="AV35">
            <v>-15828.6688519117</v>
          </cell>
          <cell r="AZ35">
            <v>-72746.121752474079</v>
          </cell>
          <cell r="BA35">
            <v>-72137.350326652508</v>
          </cell>
          <cell r="BB35">
            <v>-61544.719888106265</v>
          </cell>
          <cell r="BC35">
            <v>-93582.207862342795</v>
          </cell>
          <cell r="BE35">
            <v>-51961.271163522855</v>
          </cell>
          <cell r="BF35">
            <v>-11273.17474593901</v>
          </cell>
          <cell r="BG35">
            <v>-24607.351150625367</v>
          </cell>
          <cell r="BH35">
            <v>-46017.771550626203</v>
          </cell>
          <cell r="BI35">
            <v>-1335.9869903695401</v>
          </cell>
          <cell r="BJ35">
            <v>-10913.204117058569</v>
          </cell>
          <cell r="BK35">
            <v>-36937.368737480901</v>
          </cell>
          <cell r="BL35">
            <v>-47564.436311716607</v>
          </cell>
          <cell r="BM35">
            <v>-7263.1137900012482</v>
          </cell>
          <cell r="BN35">
            <v>-17681.883807379461</v>
          </cell>
          <cell r="BO35">
            <v>0</v>
          </cell>
          <cell r="BP35">
            <v>0</v>
          </cell>
          <cell r="BQ35">
            <v>-12185.749808580451</v>
          </cell>
          <cell r="BR35">
            <v>-32269.087656275457</v>
          </cell>
          <cell r="BS35">
            <v>0</v>
          </cell>
          <cell r="BT35">
            <v>0</v>
          </cell>
        </row>
        <row r="36">
          <cell r="D36">
            <v>-1212.4870700000001</v>
          </cell>
          <cell r="E36">
            <v>-1414.0516699999998</v>
          </cell>
          <cell r="F36">
            <v>-1597.6662900000001</v>
          </cell>
          <cell r="G36">
            <v>-1238.2687675719401</v>
          </cell>
          <cell r="H36">
            <v>-1563.7329907135399</v>
          </cell>
          <cell r="I36">
            <v>-1292.2938899999999</v>
          </cell>
          <cell r="J36">
            <v>-1347.6841100000001</v>
          </cell>
          <cell r="K36">
            <v>-1258.1664645009801</v>
          </cell>
          <cell r="L36">
            <v>-904.56877999999892</v>
          </cell>
          <cell r="M36">
            <v>-1245.60331</v>
          </cell>
          <cell r="N36">
            <v>-1017.3305300000001</v>
          </cell>
          <cell r="O36">
            <v>-1419.9602644404799</v>
          </cell>
          <cell r="P36">
            <v>-1794.4858999999999</v>
          </cell>
          <cell r="Q36">
            <v>-1635.6228799999999</v>
          </cell>
          <cell r="R36">
            <v>-1049.5107800000001</v>
          </cell>
          <cell r="S36">
            <v>-1844.30203062075</v>
          </cell>
          <cell r="T36">
            <v>-1328.2200800000001</v>
          </cell>
          <cell r="U36">
            <v>-1788.74694</v>
          </cell>
          <cell r="V36">
            <v>-1383.4208100000001</v>
          </cell>
          <cell r="W36">
            <v>-1277.1690425342701</v>
          </cell>
          <cell r="X36">
            <v>-1227.4729299999999</v>
          </cell>
          <cell r="Y36">
            <v>-1589.3652400000001</v>
          </cell>
          <cell r="Z36">
            <v>-949.73910999999998</v>
          </cell>
          <cell r="AA36">
            <v>-787.60779566326801</v>
          </cell>
          <cell r="AB36">
            <v>-1523.6286699999998</v>
          </cell>
          <cell r="AE36">
            <v>-953.98915261293291</v>
          </cell>
          <cell r="AF36">
            <v>-1260.8104900000001</v>
          </cell>
          <cell r="AI36">
            <v>-1133.0811683215002</v>
          </cell>
          <cell r="AJ36">
            <v>-1519.3485800000001</v>
          </cell>
          <cell r="AM36">
            <v>-1824.18538450189</v>
          </cell>
          <cell r="AN36">
            <v>-1559.5097800000001</v>
          </cell>
          <cell r="AQ36">
            <v>-3930.2683778656101</v>
          </cell>
          <cell r="AR36">
            <v>-1593.1129900000001</v>
          </cell>
          <cell r="AU36">
            <v>-1836.00494882353</v>
          </cell>
          <cell r="AV36">
            <v>-1583.36142</v>
          </cell>
          <cell r="AZ36">
            <v>-19163.100702853975</v>
          </cell>
          <cell r="BA36">
            <v>-17070.739680713537</v>
          </cell>
          <cell r="BB36">
            <v>-8965.6839299999992</v>
          </cell>
          <cell r="BC36">
            <v>-7345.351630000001</v>
          </cell>
          <cell r="BE36">
            <v>-4156.5325374697404</v>
          </cell>
          <cell r="BF36">
            <v>-3680.7888407135388</v>
          </cell>
          <cell r="BG36">
            <v>-3951.9488699999997</v>
          </cell>
          <cell r="BH36">
            <v>-3962.6809300000004</v>
          </cell>
          <cell r="BI36">
            <v>-4541.4313375954998</v>
          </cell>
          <cell r="BJ36">
            <v>-4350.1789099999996</v>
          </cell>
          <cell r="BK36">
            <v>-5013.73506</v>
          </cell>
          <cell r="BL36">
            <v>-3382.6707000000001</v>
          </cell>
          <cell r="BM36">
            <v>-2874.6781165977009</v>
          </cell>
          <cell r="BN36">
            <v>-4303.7877399999998</v>
          </cell>
          <cell r="BO36">
            <v>0</v>
          </cell>
          <cell r="BP36">
            <v>0</v>
          </cell>
          <cell r="BQ36">
            <v>-7590.4587111910305</v>
          </cell>
          <cell r="BR36">
            <v>-4735.9841900000001</v>
          </cell>
          <cell r="BS36">
            <v>0</v>
          </cell>
          <cell r="BT36">
            <v>0</v>
          </cell>
        </row>
        <row r="37">
          <cell r="D37">
            <v>-101628.37465745785</v>
          </cell>
          <cell r="E37">
            <v>-101020.73380424123</v>
          </cell>
          <cell r="F37">
            <v>-92519.896879607521</v>
          </cell>
          <cell r="G37">
            <v>-128993.93685664404</v>
          </cell>
          <cell r="H37">
            <v>-97773.915922651679</v>
          </cell>
          <cell r="I37">
            <v>-95365.559002334834</v>
          </cell>
          <cell r="J37">
            <v>-90545.543784016467</v>
          </cell>
          <cell r="K37">
            <v>-124037.02042220473</v>
          </cell>
          <cell r="L37">
            <v>-93806.871192646446</v>
          </cell>
          <cell r="M37">
            <v>-95858.636514055936</v>
          </cell>
          <cell r="N37">
            <v>-94988.583102253964</v>
          </cell>
          <cell r="O37">
            <v>-100463.54680298913</v>
          </cell>
          <cell r="P37">
            <v>-92097.535309159459</v>
          </cell>
          <cell r="Q37">
            <v>-100437.44338352676</v>
          </cell>
          <cell r="R37">
            <v>-91104.132169978373</v>
          </cell>
          <cell r="S37">
            <v>-100259.99617769501</v>
          </cell>
          <cell r="T37">
            <v>-91225.865092338718</v>
          </cell>
          <cell r="U37">
            <v>-88304.59434325312</v>
          </cell>
          <cell r="V37">
            <v>-94308.021155336959</v>
          </cell>
          <cell r="W37">
            <v>-106108.37659877916</v>
          </cell>
          <cell r="X37">
            <v>-85477.656393893674</v>
          </cell>
          <cell r="Y37">
            <v>-94717.074582489455</v>
          </cell>
          <cell r="Z37">
            <v>-101992.63224187325</v>
          </cell>
          <cell r="AA37">
            <v>-88751.244059173681</v>
          </cell>
          <cell r="AB37">
            <v>-89679.957015453969</v>
          </cell>
          <cell r="AE37">
            <v>-97978.084726706831</v>
          </cell>
          <cell r="AF37">
            <v>-91673.050747968708</v>
          </cell>
          <cell r="AI37">
            <v>-113360.31486457599</v>
          </cell>
          <cell r="AJ37">
            <v>-109501.7289297401</v>
          </cell>
          <cell r="AM37">
            <v>-102201.74397809218</v>
          </cell>
          <cell r="AN37">
            <v>-94020.681779084174</v>
          </cell>
          <cell r="AQ37">
            <v>-102565.12957069671</v>
          </cell>
          <cell r="AR37">
            <v>-94544.202890656947</v>
          </cell>
          <cell r="AU37">
            <v>-108707.11707269566</v>
          </cell>
          <cell r="AV37">
            <v>-123964.2982935786</v>
          </cell>
          <cell r="AZ37">
            <v>-1303517.1238097332</v>
          </cell>
          <cell r="BA37">
            <v>-1165394.1382246304</v>
          </cell>
          <cell r="BB37">
            <v>-575704.04162990139</v>
          </cell>
          <cell r="BC37">
            <v>-565458.80933306646</v>
          </cell>
          <cell r="BE37">
            <v>-383121.56995832897</v>
          </cell>
          <cell r="BF37">
            <v>-293209.16177275596</v>
          </cell>
          <cell r="BG37">
            <v>-292244.92932063201</v>
          </cell>
          <cell r="BH37">
            <v>-278054.02376587794</v>
          </cell>
          <cell r="BI37">
            <v>-306831.91957946331</v>
          </cell>
          <cell r="BJ37">
            <v>-268801.05679539184</v>
          </cell>
          <cell r="BK37">
            <v>-283459.11230926932</v>
          </cell>
          <cell r="BL37">
            <v>-287404.78556718858</v>
          </cell>
          <cell r="BM37">
            <v>-300089.64365045651</v>
          </cell>
          <cell r="BN37">
            <v>-290854.73669316276</v>
          </cell>
          <cell r="BO37">
            <v>0</v>
          </cell>
          <cell r="BP37">
            <v>0</v>
          </cell>
          <cell r="BQ37">
            <v>-313473.99062148458</v>
          </cell>
          <cell r="BR37">
            <v>-312529.1829633197</v>
          </cell>
          <cell r="BS37">
            <v>0</v>
          </cell>
          <cell r="BT37">
            <v>0</v>
          </cell>
        </row>
        <row r="38">
          <cell r="D38">
            <v>-54901.997077396925</v>
          </cell>
          <cell r="E38">
            <v>-81192.835103955935</v>
          </cell>
          <cell r="F38">
            <v>-114614.7902758753</v>
          </cell>
          <cell r="G38">
            <v>-103065.12489831247</v>
          </cell>
          <cell r="H38">
            <v>-58110.104929370376</v>
          </cell>
          <cell r="I38">
            <v>-79530.166933525164</v>
          </cell>
          <cell r="J38">
            <v>-86914.396512142819</v>
          </cell>
          <cell r="K38">
            <v>-72195.619813673868</v>
          </cell>
          <cell r="L38">
            <v>-53196.857235641713</v>
          </cell>
          <cell r="M38">
            <v>-63721.576910023941</v>
          </cell>
          <cell r="N38">
            <v>-95815.644796869528</v>
          </cell>
          <cell r="O38">
            <v>-42981.392766805358</v>
          </cell>
          <cell r="P38">
            <v>-51405.928806933058</v>
          </cell>
          <cell r="Q38">
            <v>-82771.390852911456</v>
          </cell>
          <cell r="R38">
            <v>-104555.43339803006</v>
          </cell>
          <cell r="S38">
            <v>-36123.93335898393</v>
          </cell>
          <cell r="T38">
            <v>-55487.486914239911</v>
          </cell>
          <cell r="U38">
            <v>-90222.432797204398</v>
          </cell>
          <cell r="V38">
            <v>-106321.834849647</v>
          </cell>
          <cell r="W38">
            <v>-34472.081933264344</v>
          </cell>
          <cell r="X38">
            <v>-60643.998642315149</v>
          </cell>
          <cell r="Y38">
            <v>-82436.51195485059</v>
          </cell>
          <cell r="Z38">
            <v>-108064.49485381733</v>
          </cell>
          <cell r="AA38">
            <v>-46475.39043569559</v>
          </cell>
          <cell r="AB38">
            <v>-67087.913497857749</v>
          </cell>
          <cell r="AE38">
            <v>-34820.773673919757</v>
          </cell>
          <cell r="AF38">
            <v>-61992.600460399757</v>
          </cell>
          <cell r="AI38">
            <v>-46919.152614762352</v>
          </cell>
          <cell r="AJ38">
            <v>-64817.500248812619</v>
          </cell>
          <cell r="AM38">
            <v>-48297.874338677058</v>
          </cell>
          <cell r="AN38">
            <v>-73718.938119923652</v>
          </cell>
          <cell r="AQ38">
            <v>-69003.075954588465</v>
          </cell>
          <cell r="AR38">
            <v>-69048.256027027033</v>
          </cell>
          <cell r="AU38">
            <v>-75770.820138975323</v>
          </cell>
          <cell r="AV38">
            <v>-84776.807992252739</v>
          </cell>
          <cell r="AZ38">
            <v>-720004.71027252555</v>
          </cell>
          <cell r="BA38">
            <v>-755188.38995217066</v>
          </cell>
          <cell r="BB38">
            <v>-479874.91455247148</v>
          </cell>
          <cell r="BC38">
            <v>-616286.59468638198</v>
          </cell>
          <cell r="BE38">
            <v>-285140.21505685331</v>
          </cell>
          <cell r="BF38">
            <v>-166208.95924240904</v>
          </cell>
          <cell r="BG38">
            <v>-224444.57894750504</v>
          </cell>
          <cell r="BH38">
            <v>-297344.83158488764</v>
          </cell>
          <cell r="BI38">
            <v>-113577.40805905362</v>
          </cell>
          <cell r="BJ38">
            <v>-167537.41436348812</v>
          </cell>
          <cell r="BK38">
            <v>-255430.33560496641</v>
          </cell>
          <cell r="BL38">
            <v>-318941.76310149441</v>
          </cell>
          <cell r="BM38">
            <v>-128215.3167243777</v>
          </cell>
          <cell r="BN38">
            <v>-193898.01420707014</v>
          </cell>
          <cell r="BO38">
            <v>0</v>
          </cell>
          <cell r="BP38">
            <v>0</v>
          </cell>
          <cell r="BQ38">
            <v>-193071.77043224088</v>
          </cell>
          <cell r="BR38">
            <v>-227544.00213920343</v>
          </cell>
          <cell r="BS38">
            <v>0</v>
          </cell>
          <cell r="BT38">
            <v>0</v>
          </cell>
        </row>
        <row r="39">
          <cell r="D39">
            <v>-29063.909266442897</v>
          </cell>
          <cell r="E39">
            <v>-41158.812435976499</v>
          </cell>
          <cell r="F39">
            <v>-63781.840179606101</v>
          </cell>
          <cell r="G39">
            <v>-57541.058800143299</v>
          </cell>
          <cell r="H39">
            <v>-26838.495162105603</v>
          </cell>
          <cell r="I39">
            <v>-30206.6955700209</v>
          </cell>
          <cell r="J39">
            <v>-40851.378848055101</v>
          </cell>
          <cell r="K39">
            <v>-44691.242731399601</v>
          </cell>
          <cell r="L39">
            <v>-23027.470241458701</v>
          </cell>
          <cell r="M39">
            <v>-28620.4549668617</v>
          </cell>
          <cell r="N39">
            <v>-51175.761781855595</v>
          </cell>
          <cell r="O39">
            <v>-14801.324594608501</v>
          </cell>
          <cell r="P39">
            <v>-21986.859819982601</v>
          </cell>
          <cell r="Q39">
            <v>-41186.954070397602</v>
          </cell>
          <cell r="R39">
            <v>-52158.613630401094</v>
          </cell>
          <cell r="S39">
            <v>-11822.4864756146</v>
          </cell>
          <cell r="T39">
            <v>-26760.9236825525</v>
          </cell>
          <cell r="U39">
            <v>-41165.694948992197</v>
          </cell>
          <cell r="V39">
            <v>-52858.220078089296</v>
          </cell>
          <cell r="W39">
            <v>-12742.465977416399</v>
          </cell>
          <cell r="X39">
            <v>-24034.776551570601</v>
          </cell>
          <cell r="Y39">
            <v>-41485.060114337801</v>
          </cell>
          <cell r="Z39">
            <v>-49440.529762276899</v>
          </cell>
          <cell r="AA39">
            <v>-16784.714569697102</v>
          </cell>
          <cell r="AB39">
            <v>-32702.6740360681</v>
          </cell>
          <cell r="AE39">
            <v>-15667.2828939346</v>
          </cell>
          <cell r="AF39">
            <v>-30023.431584768798</v>
          </cell>
          <cell r="AI39">
            <v>-17285.373234877301</v>
          </cell>
          <cell r="AJ39">
            <v>-30455.498724057099</v>
          </cell>
          <cell r="AM39">
            <v>-22754.948125514602</v>
          </cell>
          <cell r="AN39">
            <v>-35045.588821164507</v>
          </cell>
          <cell r="AQ39">
            <v>-35174.411749287203</v>
          </cell>
          <cell r="AR39">
            <v>-19982.347720205998</v>
          </cell>
          <cell r="AU39">
            <v>-32309.135589864702</v>
          </cell>
          <cell r="AV39">
            <v>-34204.729153447595</v>
          </cell>
          <cell r="AZ39">
            <v>-344585.09409593663</v>
          </cell>
          <cell r="BA39">
            <v>-334126.70476382505</v>
          </cell>
          <cell r="BB39">
            <v>-223823.67210658669</v>
          </cell>
          <cell r="BC39">
            <v>-310266.34428028407</v>
          </cell>
          <cell r="BE39">
            <v>-165242.95088512159</v>
          </cell>
          <cell r="BF39">
            <v>-78929.874670007208</v>
          </cell>
          <cell r="BG39">
            <v>-99985.962972859095</v>
          </cell>
          <cell r="BH39">
            <v>-155808.9808095168</v>
          </cell>
          <cell r="BI39">
            <v>-39366.277047639494</v>
          </cell>
          <cell r="BJ39">
            <v>-72782.560054105707</v>
          </cell>
          <cell r="BK39">
            <v>-123837.70913372759</v>
          </cell>
          <cell r="BL39">
            <v>-154457.36347076728</v>
          </cell>
          <cell r="BM39">
            <v>-49737.370698509003</v>
          </cell>
          <cell r="BN39">
            <v>-93181.604344894004</v>
          </cell>
          <cell r="BO39">
            <v>0</v>
          </cell>
          <cell r="BP39">
            <v>0</v>
          </cell>
          <cell r="BQ39">
            <v>-90238.495464666514</v>
          </cell>
          <cell r="BR39">
            <v>-89232.665694818104</v>
          </cell>
          <cell r="BS39">
            <v>0</v>
          </cell>
          <cell r="BT39">
            <v>0</v>
          </cell>
        </row>
        <row r="40">
          <cell r="D40">
            <v>-19107.146688222281</v>
          </cell>
          <cell r="E40">
            <v>-34053.570834881582</v>
          </cell>
          <cell r="F40">
            <v>-47885.730738761362</v>
          </cell>
          <cell r="G40">
            <v>-36264.046526327525</v>
          </cell>
          <cell r="H40">
            <v>-23416.369818957293</v>
          </cell>
          <cell r="I40">
            <v>-41626.41686286185</v>
          </cell>
          <cell r="J40">
            <v>-44279.343355872246</v>
          </cell>
          <cell r="K40">
            <v>-22608.885174121919</v>
          </cell>
          <cell r="L40">
            <v>-23653.886651283243</v>
          </cell>
          <cell r="M40">
            <v>-28034.739241884243</v>
          </cell>
          <cell r="N40">
            <v>-41951.456296591627</v>
          </cell>
          <cell r="O40">
            <v>-19823.380998326622</v>
          </cell>
          <cell r="P40">
            <v>-21558.740334878952</v>
          </cell>
          <cell r="Q40">
            <v>-36061.199367110486</v>
          </cell>
          <cell r="R40">
            <v>-47198.946945289063</v>
          </cell>
          <cell r="S40">
            <v>-14646.93452810191</v>
          </cell>
          <cell r="T40">
            <v>-21945.18184217879</v>
          </cell>
          <cell r="U40">
            <v>-40356.393118827677</v>
          </cell>
          <cell r="V40">
            <v>-49382.140561898552</v>
          </cell>
          <cell r="W40">
            <v>-15217.260234447749</v>
          </cell>
          <cell r="X40">
            <v>-29449.560280797421</v>
          </cell>
          <cell r="Y40">
            <v>-34111.386322887302</v>
          </cell>
          <cell r="Z40">
            <v>-51224.86930906069</v>
          </cell>
          <cell r="AA40">
            <v>-24161.112139599838</v>
          </cell>
          <cell r="AB40">
            <v>-25743.530719057442</v>
          </cell>
          <cell r="AE40">
            <v>-12946.838724223839</v>
          </cell>
          <cell r="AF40">
            <v>-23621.093152144542</v>
          </cell>
          <cell r="AI40">
            <v>-23931.704196180181</v>
          </cell>
          <cell r="AJ40">
            <v>-26727.725887939105</v>
          </cell>
          <cell r="AM40">
            <v>-17834.828412862829</v>
          </cell>
          <cell r="AN40">
            <v>-30009.198474984958</v>
          </cell>
          <cell r="AQ40">
            <v>-25355.47450961078</v>
          </cell>
          <cell r="AR40">
            <v>-37829.236389128295</v>
          </cell>
          <cell r="AU40">
            <v>-26678.346313645481</v>
          </cell>
          <cell r="AV40">
            <v>-36515.635209963541</v>
          </cell>
          <cell r="AZ40">
            <v>-276623.1222389515</v>
          </cell>
          <cell r="BA40">
            <v>-319577.3054495359</v>
          </cell>
          <cell r="BB40">
            <v>-214243.70574845313</v>
          </cell>
          <cell r="BC40">
            <v>-281922.48720747355</v>
          </cell>
          <cell r="BE40">
            <v>-96027.242181952228</v>
          </cell>
          <cell r="BF40">
            <v>-66177.403158462825</v>
          </cell>
          <cell r="BG40">
            <v>-103714.72693962767</v>
          </cell>
          <cell r="BH40">
            <v>-134116.53039122524</v>
          </cell>
          <cell r="BI40">
            <v>-49687.57576087628</v>
          </cell>
          <cell r="BJ40">
            <v>-72953.482457855163</v>
          </cell>
          <cell r="BK40">
            <v>-110528.97880882546</v>
          </cell>
          <cell r="BL40">
            <v>-147805.9568162483</v>
          </cell>
          <cell r="BM40">
            <v>-61039.655060003854</v>
          </cell>
          <cell r="BN40">
            <v>-76092.349759141085</v>
          </cell>
          <cell r="BO40">
            <v>0</v>
          </cell>
          <cell r="BP40">
            <v>0</v>
          </cell>
          <cell r="BQ40">
            <v>-69868.64923611909</v>
          </cell>
          <cell r="BR40">
            <v>-104354.07007407679</v>
          </cell>
          <cell r="BS40">
            <v>0</v>
          </cell>
          <cell r="BT40">
            <v>0</v>
          </cell>
        </row>
        <row r="41">
          <cell r="D41">
            <v>-1718.84999140589</v>
          </cell>
          <cell r="E41">
            <v>-2016.0193290494999</v>
          </cell>
          <cell r="F41">
            <v>-2468.3080575078402</v>
          </cell>
          <cell r="G41">
            <v>-1811.6328047296399</v>
          </cell>
          <cell r="H41">
            <v>-1647.57357897624</v>
          </cell>
          <cell r="I41">
            <v>-2049.5892619604897</v>
          </cell>
          <cell r="J41">
            <v>-2126.4622082154701</v>
          </cell>
          <cell r="K41">
            <v>-1676.5374746270102</v>
          </cell>
          <cell r="L41">
            <v>-1634.70100452878</v>
          </cell>
          <cell r="M41">
            <v>-2116.4066528072599</v>
          </cell>
          <cell r="N41">
            <v>-2747.86671842231</v>
          </cell>
          <cell r="O41">
            <v>-2145.1853355448698</v>
          </cell>
          <cell r="P41">
            <v>-2162.6653644451098</v>
          </cell>
          <cell r="Q41">
            <v>-1170.8214754033802</v>
          </cell>
          <cell r="R41">
            <v>-2425.7192023399098</v>
          </cell>
          <cell r="S41">
            <v>-1718.27098385713</v>
          </cell>
          <cell r="T41">
            <v>-1325.7069349067801</v>
          </cell>
          <cell r="U41">
            <v>-1937.5407013796801</v>
          </cell>
          <cell r="V41">
            <v>-2375.0721676212402</v>
          </cell>
          <cell r="W41">
            <v>-1590.6821221355099</v>
          </cell>
          <cell r="X41">
            <v>-2702.5683393190202</v>
          </cell>
          <cell r="Y41">
            <v>-1834.3790476254599</v>
          </cell>
          <cell r="Z41">
            <v>-3132.8589464899801</v>
          </cell>
          <cell r="AA41">
            <v>-1582.0495009163599</v>
          </cell>
          <cell r="AB41">
            <v>-2229.9970338724497</v>
          </cell>
          <cell r="AE41">
            <v>-1560.8529194084999</v>
          </cell>
          <cell r="AF41">
            <v>-1409.2221363804401</v>
          </cell>
          <cell r="AI41">
            <v>-1202.22736658129</v>
          </cell>
          <cell r="AJ41">
            <v>-2004.16461341728</v>
          </cell>
          <cell r="AM41">
            <v>-1615.91222325234</v>
          </cell>
          <cell r="AN41">
            <v>-1971.4695009653401</v>
          </cell>
          <cell r="AQ41">
            <v>-1604.4882201380101</v>
          </cell>
          <cell r="AR41">
            <v>-1976.7925775777098</v>
          </cell>
          <cell r="AU41">
            <v>-9399.89059022119</v>
          </cell>
          <cell r="AV41">
            <v>-2134.2625406123102</v>
          </cell>
          <cell r="AZ41">
            <v>-27811.934439458062</v>
          </cell>
          <cell r="BA41">
            <v>-22917.973616407351</v>
          </cell>
          <cell r="BB41">
            <v>-11124.756468225769</v>
          </cell>
          <cell r="BC41">
            <v>-15276.287300596749</v>
          </cell>
          <cell r="BE41">
            <v>-5392.3751774028597</v>
          </cell>
          <cell r="BF41">
            <v>-5001.1245749109103</v>
          </cell>
          <cell r="BG41">
            <v>-6182.0152438172499</v>
          </cell>
          <cell r="BH41">
            <v>-7342.6369841456199</v>
          </cell>
          <cell r="BI41">
            <v>-5454.1384415375096</v>
          </cell>
          <cell r="BJ41">
            <v>-6190.9406386709106</v>
          </cell>
          <cell r="BK41">
            <v>-4942.7412244085199</v>
          </cell>
          <cell r="BL41">
            <v>-7933.6503164511305</v>
          </cell>
          <cell r="BM41">
            <v>-4345.12978690615</v>
          </cell>
          <cell r="BN41">
            <v>-5643.3837836701696</v>
          </cell>
          <cell r="BO41">
            <v>0</v>
          </cell>
          <cell r="BP41">
            <v>0</v>
          </cell>
          <cell r="BQ41">
            <v>-12620.29103361154</v>
          </cell>
          <cell r="BR41">
            <v>-6082.5246191553597</v>
          </cell>
          <cell r="BS41">
            <v>0</v>
          </cell>
          <cell r="BT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I42">
            <v>0</v>
          </cell>
          <cell r="AJ42">
            <v>0</v>
          </cell>
          <cell r="AM42">
            <v>0</v>
          </cell>
          <cell r="AN42">
            <v>0</v>
          </cell>
          <cell r="AQ42">
            <v>0</v>
          </cell>
          <cell r="AR42">
            <v>0</v>
          </cell>
          <cell r="AU42">
            <v>0</v>
          </cell>
          <cell r="AV42">
            <v>0</v>
          </cell>
          <cell r="AZ42">
            <v>0</v>
          </cell>
          <cell r="BA42">
            <v>0</v>
          </cell>
          <cell r="BB42">
            <v>0</v>
          </cell>
          <cell r="BC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row>
        <row r="43">
          <cell r="D43">
            <v>-5012.0911313258548</v>
          </cell>
          <cell r="E43">
            <v>-3964.43250404836</v>
          </cell>
          <cell r="F43">
            <v>-478.91130000000072</v>
          </cell>
          <cell r="G43">
            <v>-7448.3867671119888</v>
          </cell>
          <cell r="H43">
            <v>-6207.6663693312357</v>
          </cell>
          <cell r="I43">
            <v>-5647.4652386819425</v>
          </cell>
          <cell r="J43">
            <v>342.78790000000083</v>
          </cell>
          <cell r="K43">
            <v>-3218.9544335253404</v>
          </cell>
          <cell r="L43">
            <v>-4880.7993383709936</v>
          </cell>
          <cell r="M43">
            <v>-4949.9760484707367</v>
          </cell>
          <cell r="N43">
            <v>59.44</v>
          </cell>
          <cell r="O43">
            <v>-6211.50183832537</v>
          </cell>
          <cell r="P43">
            <v>-5697.6632876263993</v>
          </cell>
          <cell r="Q43">
            <v>-4352.4159399999708</v>
          </cell>
          <cell r="R43">
            <v>-2772.1536200000005</v>
          </cell>
          <cell r="S43">
            <v>-7936.2413714102859</v>
          </cell>
          <cell r="T43">
            <v>-5455.6744546018399</v>
          </cell>
          <cell r="U43">
            <v>-6762.8040280048426</v>
          </cell>
          <cell r="V43">
            <v>-1706.4020420379102</v>
          </cell>
          <cell r="W43">
            <v>-4921.6735992646891</v>
          </cell>
          <cell r="X43">
            <v>-4457.0934706281105</v>
          </cell>
          <cell r="Y43">
            <v>-5005.6864700000315</v>
          </cell>
          <cell r="Z43">
            <v>-4266.23683598975</v>
          </cell>
          <cell r="AA43">
            <v>-3947.5142254822931</v>
          </cell>
          <cell r="AB43">
            <v>-6411.7117088597588</v>
          </cell>
          <cell r="AE43">
            <v>-4645.7991363528199</v>
          </cell>
          <cell r="AF43">
            <v>-6938.8535871059739</v>
          </cell>
          <cell r="AI43">
            <v>-4499.8478171235802</v>
          </cell>
          <cell r="AJ43">
            <v>-5630.1110233991321</v>
          </cell>
          <cell r="AM43">
            <v>-6092.185577047293</v>
          </cell>
          <cell r="AN43">
            <v>-6692.6813228088367</v>
          </cell>
          <cell r="AQ43">
            <v>-6868.7014755524769</v>
          </cell>
          <cell r="AR43">
            <v>-9259.8793401150378</v>
          </cell>
          <cell r="AU43">
            <v>-7383.447645243953</v>
          </cell>
          <cell r="AV43">
            <v>-11922.181088229294</v>
          </cell>
          <cell r="AZ43">
            <v>-70984.559498179384</v>
          </cell>
          <cell r="BA43">
            <v>-78566.406122402463</v>
          </cell>
          <cell r="BB43">
            <v>-30682.780229205884</v>
          </cell>
          <cell r="BC43">
            <v>-8821.4758980276602</v>
          </cell>
          <cell r="BE43">
            <v>-18477.646812376632</v>
          </cell>
          <cell r="BF43">
            <v>-16100.556839028086</v>
          </cell>
          <cell r="BG43">
            <v>-14561.87379120104</v>
          </cell>
          <cell r="BH43">
            <v>-76.683399999999892</v>
          </cell>
          <cell r="BI43">
            <v>-19069.416809000344</v>
          </cell>
          <cell r="BJ43">
            <v>-15610.431212856351</v>
          </cell>
          <cell r="BK43">
            <v>-16120.906438004846</v>
          </cell>
          <cell r="BL43">
            <v>-8744.7924980276603</v>
          </cell>
          <cell r="BM43">
            <v>-13093.161178958693</v>
          </cell>
          <cell r="BN43">
            <v>-18980.676319364866</v>
          </cell>
          <cell r="BO43">
            <v>0</v>
          </cell>
          <cell r="BP43">
            <v>0</v>
          </cell>
          <cell r="BQ43">
            <v>-20344.334697843722</v>
          </cell>
          <cell r="BR43">
            <v>-27874.741751153168</v>
          </cell>
          <cell r="BS43">
            <v>0</v>
          </cell>
          <cell r="BT43">
            <v>0</v>
          </cell>
        </row>
        <row r="44">
          <cell r="D44">
            <v>-7488.6233968399802</v>
          </cell>
          <cell r="E44">
            <v>-6819.7168166127758</v>
          </cell>
          <cell r="F44">
            <v>-19474.962709508429</v>
          </cell>
          <cell r="G44">
            <v>-21075.881198145282</v>
          </cell>
          <cell r="H44">
            <v>-2928.6817797883928</v>
          </cell>
          <cell r="I44">
            <v>-13661.305307205188</v>
          </cell>
          <cell r="J44">
            <v>-19747.866773984508</v>
          </cell>
          <cell r="K44">
            <v>-7883.3242232496596</v>
          </cell>
          <cell r="L44">
            <v>-5372.6327735791219</v>
          </cell>
          <cell r="M44">
            <v>-12873.380833604246</v>
          </cell>
          <cell r="N44">
            <v>-23910.20232237392</v>
          </cell>
          <cell r="O44">
            <v>-6257.5531573224753</v>
          </cell>
          <cell r="P44">
            <v>-4403.6458081863602</v>
          </cell>
          <cell r="Q44">
            <v>-12091.197695312369</v>
          </cell>
          <cell r="R44">
            <v>-21106.951950636481</v>
          </cell>
          <cell r="S44">
            <v>-4258.7918870793692</v>
          </cell>
          <cell r="T44">
            <v>-5229.3999391015041</v>
          </cell>
          <cell r="U44">
            <v>-13992.298266482514</v>
          </cell>
          <cell r="V44">
            <v>-21242.631950702529</v>
          </cell>
          <cell r="W44">
            <v>-7489.347727590316</v>
          </cell>
          <cell r="X44">
            <v>-5896.3004784541963</v>
          </cell>
          <cell r="Y44">
            <v>-10873.179518205141</v>
          </cell>
          <cell r="Z44">
            <v>-23052.258609127035</v>
          </cell>
          <cell r="AA44">
            <v>-5002.4999623167678</v>
          </cell>
          <cell r="AB44">
            <v>-4067.46888307877</v>
          </cell>
          <cell r="AE44">
            <v>-8797.8387331013109</v>
          </cell>
          <cell r="AF44">
            <v>-7180.6953168067594</v>
          </cell>
          <cell r="AI44">
            <v>1235.827459562046</v>
          </cell>
          <cell r="AJ44">
            <v>-5935.5997790617166</v>
          </cell>
          <cell r="AM44">
            <v>-2993.6532638138024</v>
          </cell>
          <cell r="AN44">
            <v>-7439.3962224776915</v>
          </cell>
          <cell r="AQ44">
            <v>-10710.015115435199</v>
          </cell>
          <cell r="AR44">
            <v>-7382.4000652328223</v>
          </cell>
          <cell r="AU44">
            <v>-2888.4450090787122</v>
          </cell>
          <cell r="AV44">
            <v>-14038.499981634523</v>
          </cell>
          <cell r="AZ44">
            <v>-97688.177620705537</v>
          </cell>
          <cell r="BA44">
            <v>-77363.344424241834</v>
          </cell>
          <cell r="BB44">
            <v>-70311.078437422228</v>
          </cell>
          <cell r="BC44">
            <v>-128534.87431633292</v>
          </cell>
          <cell r="BE44">
            <v>-50525.860224529642</v>
          </cell>
          <cell r="BF44">
            <v>-15789.937950207495</v>
          </cell>
          <cell r="BG44">
            <v>-33354.402957422208</v>
          </cell>
          <cell r="BH44">
            <v>-63133.031805866856</v>
          </cell>
          <cell r="BI44">
            <v>-18005.692771992159</v>
          </cell>
          <cell r="BJ44">
            <v>-15529.346225742062</v>
          </cell>
          <cell r="BK44">
            <v>-36956.675480000027</v>
          </cell>
          <cell r="BL44">
            <v>-65401.842510466049</v>
          </cell>
          <cell r="BM44">
            <v>-12564.511235856033</v>
          </cell>
          <cell r="BN44">
            <v>-17183.763978947245</v>
          </cell>
          <cell r="BO44">
            <v>0</v>
          </cell>
          <cell r="BP44">
            <v>0</v>
          </cell>
          <cell r="BQ44">
            <v>-16592.113388327714</v>
          </cell>
          <cell r="BR44">
            <v>-28860.296269345039</v>
          </cell>
          <cell r="BS44">
            <v>0</v>
          </cell>
          <cell r="BT44">
            <v>0</v>
          </cell>
        </row>
        <row r="45">
          <cell r="D45">
            <v>-6247.55381512849</v>
          </cell>
          <cell r="E45">
            <v>-5210.8238468498657</v>
          </cell>
          <cell r="F45">
            <v>-15499.327442962691</v>
          </cell>
          <cell r="G45">
            <v>-17338.694929372254</v>
          </cell>
          <cell r="H45">
            <v>-1996.0171325884889</v>
          </cell>
          <cell r="I45">
            <v>-11309.436062621458</v>
          </cell>
          <cell r="J45">
            <v>-15914.377327490956</v>
          </cell>
          <cell r="K45">
            <v>-5496.2168805550791</v>
          </cell>
          <cell r="L45">
            <v>-4496.6179597895398</v>
          </cell>
          <cell r="M45">
            <v>-9355.7029047519754</v>
          </cell>
          <cell r="N45">
            <v>-19983.48851368338</v>
          </cell>
          <cell r="O45">
            <v>-5055.2494083796455</v>
          </cell>
          <cell r="P45">
            <v>-3590.5259948337903</v>
          </cell>
          <cell r="Q45">
            <v>-10113.711004973409</v>
          </cell>
          <cell r="R45">
            <v>-17134.602996269961</v>
          </cell>
          <cell r="S45">
            <v>-3101.9882374997992</v>
          </cell>
          <cell r="T45">
            <v>-4659.3180682089051</v>
          </cell>
          <cell r="U45">
            <v>-11619.303361053693</v>
          </cell>
          <cell r="V45">
            <v>-18210.422506193838</v>
          </cell>
          <cell r="W45">
            <v>-5789.1384395488558</v>
          </cell>
          <cell r="X45">
            <v>-5288.9074329184323</v>
          </cell>
          <cell r="Y45">
            <v>-8571.3111146155807</v>
          </cell>
          <cell r="Z45">
            <v>-18585.631837023007</v>
          </cell>
          <cell r="AA45">
            <v>-3205.1401202541683</v>
          </cell>
          <cell r="AB45">
            <v>-3367.7528852515347</v>
          </cell>
          <cell r="AE45">
            <v>-3324.6095271341401</v>
          </cell>
          <cell r="AF45">
            <v>-6561.4666468712867</v>
          </cell>
          <cell r="AI45">
            <v>-2553.4304430424841</v>
          </cell>
          <cell r="AJ45">
            <v>-5303.3496661045201</v>
          </cell>
          <cell r="AM45">
            <v>-2445.0830631745262</v>
          </cell>
          <cell r="AN45">
            <v>-6580.4147477755378</v>
          </cell>
          <cell r="AQ45">
            <v>-9830.7485420054563</v>
          </cell>
          <cell r="AR45">
            <v>-6743.4734077326511</v>
          </cell>
          <cell r="AU45">
            <v>-2540.3651841149922</v>
          </cell>
          <cell r="AV45">
            <v>-14101.98143173182</v>
          </cell>
          <cell r="AZ45">
            <v>-78623.624484874032</v>
          </cell>
          <cell r="BA45">
            <v>-68937.379188934996</v>
          </cell>
          <cell r="BB45">
            <v>-56180.288294865983</v>
          </cell>
          <cell r="BC45">
            <v>-105327.85062362385</v>
          </cell>
          <cell r="BE45">
            <v>-40777.871519719964</v>
          </cell>
          <cell r="BF45">
            <v>-12740.188907506519</v>
          </cell>
          <cell r="BG45">
            <v>-25875.962814223298</v>
          </cell>
          <cell r="BH45">
            <v>-51397.193284137029</v>
          </cell>
          <cell r="BI45">
            <v>-13946.376085428299</v>
          </cell>
          <cell r="BJ45">
            <v>-13538.751495961129</v>
          </cell>
          <cell r="BK45">
            <v>-30304.325480642685</v>
          </cell>
          <cell r="BL45">
            <v>-53930.65733948681</v>
          </cell>
          <cell r="BM45">
            <v>-9083.1800904307929</v>
          </cell>
          <cell r="BN45">
            <v>-15232.569198227342</v>
          </cell>
          <cell r="BO45">
            <v>0</v>
          </cell>
          <cell r="BP45">
            <v>0</v>
          </cell>
          <cell r="BQ45">
            <v>-14816.196789294976</v>
          </cell>
          <cell r="BR45">
            <v>-27425.869587240009</v>
          </cell>
          <cell r="BS45">
            <v>0</v>
          </cell>
          <cell r="BT45">
            <v>0</v>
          </cell>
        </row>
        <row r="46">
          <cell r="D46">
            <v>-1241.0695817114899</v>
          </cell>
          <cell r="E46">
            <v>-1608.8929697629098</v>
          </cell>
          <cell r="F46">
            <v>-3975.6352665457398</v>
          </cell>
          <cell r="G46">
            <v>-3737.18626877303</v>
          </cell>
          <cell r="H46">
            <v>-932.66464719990392</v>
          </cell>
          <cell r="I46">
            <v>-2351.8692445837301</v>
          </cell>
          <cell r="J46">
            <v>-3833.4894464935501</v>
          </cell>
          <cell r="K46">
            <v>-2387.10734269458</v>
          </cell>
          <cell r="L46">
            <v>-876.01481378958204</v>
          </cell>
          <cell r="M46">
            <v>-3517.6779288522698</v>
          </cell>
          <cell r="N46">
            <v>-3926.7138086905402</v>
          </cell>
          <cell r="O46">
            <v>-1202.30374894283</v>
          </cell>
          <cell r="P46">
            <v>-813.11981335257008</v>
          </cell>
          <cell r="Q46">
            <v>-1977.48669033896</v>
          </cell>
          <cell r="R46">
            <v>-3972.34895436652</v>
          </cell>
          <cell r="S46">
            <v>-1156.80364957957</v>
          </cell>
          <cell r="T46">
            <v>-570.081870892599</v>
          </cell>
          <cell r="U46">
            <v>-2372.9949054288199</v>
          </cell>
          <cell r="V46">
            <v>-3032.20944450869</v>
          </cell>
          <cell r="W46">
            <v>-1700.20928804146</v>
          </cell>
          <cell r="X46">
            <v>-607.39304553576392</v>
          </cell>
          <cell r="Y46">
            <v>-2301.8684035895603</v>
          </cell>
          <cell r="Z46">
            <v>-4466.6267721040294</v>
          </cell>
          <cell r="AA46">
            <v>-1797.3598420625999</v>
          </cell>
          <cell r="AB46">
            <v>-699.71599782723501</v>
          </cell>
          <cell r="AE46">
            <v>-5473.2292059671699</v>
          </cell>
          <cell r="AF46">
            <v>-619.22866993547302</v>
          </cell>
          <cell r="AI46">
            <v>3789.25790260453</v>
          </cell>
          <cell r="AJ46">
            <v>-632.25011295719696</v>
          </cell>
          <cell r="AM46">
            <v>-548.57020063927598</v>
          </cell>
          <cell r="AN46">
            <v>-858.98147470215406</v>
          </cell>
          <cell r="AQ46">
            <v>-879.26657342974204</v>
          </cell>
          <cell r="AR46">
            <v>-638.92665750017102</v>
          </cell>
          <cell r="AU46">
            <v>-348.07982496372</v>
          </cell>
          <cell r="AV46">
            <v>63.4814500972969</v>
          </cell>
          <cell r="AZ46">
            <v>-19064.553135831513</v>
          </cell>
          <cell r="BA46">
            <v>-8425.9652353068414</v>
          </cell>
          <cell r="BB46">
            <v>-14130.790142556249</v>
          </cell>
          <cell r="BC46">
            <v>-23207.023692709066</v>
          </cell>
          <cell r="BE46">
            <v>-9747.9887048096807</v>
          </cell>
          <cell r="BF46">
            <v>-3049.7490427009761</v>
          </cell>
          <cell r="BG46">
            <v>-7478.4401431989099</v>
          </cell>
          <cell r="BH46">
            <v>-11735.838521729829</v>
          </cell>
          <cell r="BI46">
            <v>-4059.3166865638605</v>
          </cell>
          <cell r="BJ46">
            <v>-1990.594729780933</v>
          </cell>
          <cell r="BK46">
            <v>-6652.3499993573405</v>
          </cell>
          <cell r="BL46">
            <v>-11471.185170979239</v>
          </cell>
          <cell r="BM46">
            <v>-3481.3311454252394</v>
          </cell>
          <cell r="BN46">
            <v>-1951.1947807199049</v>
          </cell>
          <cell r="BO46">
            <v>0</v>
          </cell>
          <cell r="BP46">
            <v>0</v>
          </cell>
          <cell r="BQ46">
            <v>-1775.9165990327381</v>
          </cell>
          <cell r="BR46">
            <v>-1434.4266821050282</v>
          </cell>
          <cell r="BS46">
            <v>0</v>
          </cell>
          <cell r="BT46">
            <v>0</v>
          </cell>
        </row>
        <row r="47">
          <cell r="D47">
            <v>0</v>
          </cell>
          <cell r="E47">
            <v>-25271.129761370437</v>
          </cell>
          <cell r="F47">
            <v>-8628.6486100000002</v>
          </cell>
          <cell r="G47">
            <v>0</v>
          </cell>
          <cell r="H47">
            <v>0</v>
          </cell>
          <cell r="I47">
            <v>-21748.50358909756</v>
          </cell>
          <cell r="J47">
            <v>-6884.85311</v>
          </cell>
          <cell r="K47">
            <v>0</v>
          </cell>
          <cell r="L47">
            <v>0</v>
          </cell>
          <cell r="M47">
            <v>-22587.900291457212</v>
          </cell>
          <cell r="N47">
            <v>-8218.5679799999998</v>
          </cell>
          <cell r="O47">
            <v>0</v>
          </cell>
          <cell r="P47">
            <v>0</v>
          </cell>
          <cell r="Q47">
            <v>-22985.891890113231</v>
          </cell>
          <cell r="R47">
            <v>-7855.4902199999997</v>
          </cell>
          <cell r="S47">
            <v>0</v>
          </cell>
          <cell r="T47">
            <v>-6805.8028899999999</v>
          </cell>
          <cell r="U47">
            <v>-25650.053319840346</v>
          </cell>
          <cell r="V47">
            <v>-7983.4827800000003</v>
          </cell>
          <cell r="W47">
            <v>0</v>
          </cell>
          <cell r="X47">
            <v>-8239.2172895650001</v>
          </cell>
          <cell r="Y47">
            <v>-25040.085089366166</v>
          </cell>
          <cell r="Z47">
            <v>-7624.5625799999998</v>
          </cell>
          <cell r="AA47">
            <v>0</v>
          </cell>
          <cell r="AB47">
            <v>-12874.052990240551</v>
          </cell>
          <cell r="AE47">
            <v>0</v>
          </cell>
          <cell r="AF47">
            <v>-13945.716620092935</v>
          </cell>
          <cell r="AI47">
            <v>0</v>
          </cell>
          <cell r="AJ47">
            <v>-16645.640987762254</v>
          </cell>
          <cell r="AM47">
            <v>0</v>
          </cell>
          <cell r="AN47">
            <v>-18581.768739028881</v>
          </cell>
          <cell r="AQ47">
            <v>0</v>
          </cell>
          <cell r="AR47">
            <v>-19977.215810638801</v>
          </cell>
          <cell r="AU47">
            <v>0</v>
          </cell>
          <cell r="AV47">
            <v>-23560.260629263506</v>
          </cell>
          <cell r="AZ47">
            <v>0</v>
          </cell>
          <cell r="BA47">
            <v>-120629.67595659191</v>
          </cell>
          <cell r="BB47">
            <v>-143283.56394124494</v>
          </cell>
          <cell r="BC47">
            <v>-47195.605279999996</v>
          </cell>
          <cell r="BE47">
            <v>0</v>
          </cell>
          <cell r="BF47">
            <v>0</v>
          </cell>
          <cell r="BG47">
            <v>-69607.533641925198</v>
          </cell>
          <cell r="BH47">
            <v>-23732.0697</v>
          </cell>
          <cell r="BI47">
            <v>0</v>
          </cell>
          <cell r="BJ47">
            <v>-15045.020179564999</v>
          </cell>
          <cell r="BK47">
            <v>-73676.03029931974</v>
          </cell>
          <cell r="BL47">
            <v>-23463.53558</v>
          </cell>
          <cell r="BM47">
            <v>0</v>
          </cell>
          <cell r="BN47">
            <v>-43465.410598095739</v>
          </cell>
          <cell r="BO47">
            <v>0</v>
          </cell>
          <cell r="BP47">
            <v>0</v>
          </cell>
          <cell r="BQ47">
            <v>0</v>
          </cell>
          <cell r="BR47">
            <v>-62119.245178931189</v>
          </cell>
          <cell r="BS47">
            <v>0</v>
          </cell>
          <cell r="BT47">
            <v>0</v>
          </cell>
        </row>
        <row r="48">
          <cell r="D48">
            <v>-33454.742691693173</v>
          </cell>
          <cell r="E48">
            <v>-53095.746021619991</v>
          </cell>
          <cell r="F48">
            <v>-47795.819046999946</v>
          </cell>
          <cell r="G48">
            <v>-38149.79667711712</v>
          </cell>
          <cell r="H48">
            <v>-31157.044445157302</v>
          </cell>
          <cell r="I48">
            <v>-46620.350521018867</v>
          </cell>
          <cell r="J48">
            <v>-43119.612440546087</v>
          </cell>
          <cell r="K48">
            <v>-13264.362148394339</v>
          </cell>
          <cell r="L48">
            <v>-37842.762217095988</v>
          </cell>
          <cell r="M48">
            <v>-55828.028812545228</v>
          </cell>
          <cell r="N48">
            <v>-46687.136098868788</v>
          </cell>
          <cell r="O48">
            <v>-30410.172694545279</v>
          </cell>
          <cell r="P48">
            <v>-16934.959275707399</v>
          </cell>
          <cell r="Q48">
            <v>-58872.0133420149</v>
          </cell>
          <cell r="R48">
            <v>-48118.911500813963</v>
          </cell>
          <cell r="S48">
            <v>-29966.85901903149</v>
          </cell>
          <cell r="T48">
            <v>-26755.743707077931</v>
          </cell>
          <cell r="U48">
            <v>-40446.779844390912</v>
          </cell>
          <cell r="V48">
            <v>-46599.388602390929</v>
          </cell>
          <cell r="W48">
            <v>-79546.633407076355</v>
          </cell>
          <cell r="X48">
            <v>-59540.462511547186</v>
          </cell>
          <cell r="Y48">
            <v>-45421.949714872426</v>
          </cell>
          <cell r="Z48">
            <v>-58152.41077664194</v>
          </cell>
          <cell r="AA48">
            <v>-16584.41114468866</v>
          </cell>
          <cell r="AB48">
            <v>-82781.122375794468</v>
          </cell>
          <cell r="AE48">
            <v>-17800.677860270982</v>
          </cell>
          <cell r="AF48">
            <v>-80814.441765180702</v>
          </cell>
          <cell r="AI48">
            <v>-33911.892357195728</v>
          </cell>
          <cell r="AJ48">
            <v>-42723.162743870031</v>
          </cell>
          <cell r="AM48">
            <v>-17993.366156878659</v>
          </cell>
          <cell r="AN48">
            <v>-38542.828957432233</v>
          </cell>
          <cell r="AQ48">
            <v>-22850.246264500602</v>
          </cell>
          <cell r="AR48">
            <v>-39043.884447961769</v>
          </cell>
          <cell r="AU48">
            <v>-129422.85511845879</v>
          </cell>
          <cell r="AV48">
            <v>-44147.320317274854</v>
          </cell>
          <cell r="AZ48">
            <v>-472381.80976319482</v>
          </cell>
          <cell r="BA48">
            <v>-533738.47545579309</v>
          </cell>
          <cell r="BB48">
            <v>-300284.86825646227</v>
          </cell>
          <cell r="BC48">
            <v>-290473.27846626163</v>
          </cell>
          <cell r="BE48">
            <v>-93894.695740548268</v>
          </cell>
          <cell r="BF48">
            <v>-102454.54935394647</v>
          </cell>
          <cell r="BG48">
            <v>-155544.12535518408</v>
          </cell>
          <cell r="BH48">
            <v>-137602.56758641484</v>
          </cell>
          <cell r="BI48">
            <v>-139923.66512065311</v>
          </cell>
          <cell r="BJ48">
            <v>-103231.16549433251</v>
          </cell>
          <cell r="BK48">
            <v>-144740.74290127825</v>
          </cell>
          <cell r="BL48">
            <v>-152870.71087984683</v>
          </cell>
          <cell r="BM48">
            <v>-68296.981362155377</v>
          </cell>
          <cell r="BN48">
            <v>-206318.72688484521</v>
          </cell>
          <cell r="BO48">
            <v>0</v>
          </cell>
          <cell r="BP48">
            <v>0</v>
          </cell>
          <cell r="BQ48">
            <v>-170266.46753983805</v>
          </cell>
          <cell r="BR48">
            <v>-121734.03372266886</v>
          </cell>
          <cell r="BS48">
            <v>0</v>
          </cell>
          <cell r="BT48">
            <v>0</v>
          </cell>
        </row>
        <row r="49">
          <cell r="D49">
            <v>-30576.250080239002</v>
          </cell>
          <cell r="E49">
            <v>-48256.629375983503</v>
          </cell>
          <cell r="F49">
            <v>-44191.786016721599</v>
          </cell>
          <cell r="G49">
            <v>-34416.891476056706</v>
          </cell>
          <cell r="H49">
            <v>-29056.838554522103</v>
          </cell>
          <cell r="I49">
            <v>-44282.192350937999</v>
          </cell>
          <cell r="J49">
            <v>-39879.657575619603</v>
          </cell>
          <cell r="K49">
            <v>-9633.2084141272699</v>
          </cell>
          <cell r="L49">
            <v>-34289.542230595798</v>
          </cell>
          <cell r="M49">
            <v>-51048.406516239207</v>
          </cell>
          <cell r="N49">
            <v>-42417.716715050999</v>
          </cell>
          <cell r="O49">
            <v>-27980.463068071</v>
          </cell>
          <cell r="P49">
            <v>-14439.738238598</v>
          </cell>
          <cell r="Q49">
            <v>-54082.017936387398</v>
          </cell>
          <cell r="R49">
            <v>-42464.564255097095</v>
          </cell>
          <cell r="S49">
            <v>-27601.4685517939</v>
          </cell>
          <cell r="T49">
            <v>-22953.410312014101</v>
          </cell>
          <cell r="U49">
            <v>-36344.592801160099</v>
          </cell>
          <cell r="V49">
            <v>-42121.888571012103</v>
          </cell>
          <cell r="W49">
            <v>-76453.743478946897</v>
          </cell>
          <cell r="X49">
            <v>-55318.255728903896</v>
          </cell>
          <cell r="Y49">
            <v>-41548.749462860898</v>
          </cell>
          <cell r="Z49">
            <v>-53727.698385780997</v>
          </cell>
          <cell r="AA49">
            <v>-14142.7543702855</v>
          </cell>
          <cell r="AB49">
            <v>-80077.145494577795</v>
          </cell>
          <cell r="AE49">
            <v>-16471.452669800601</v>
          </cell>
          <cell r="AF49">
            <v>-77152.022030030101</v>
          </cell>
          <cell r="AI49">
            <v>-31658.897941788498</v>
          </cell>
          <cell r="AJ49">
            <v>-39248.9880707251</v>
          </cell>
          <cell r="AM49">
            <v>-15232.840136602299</v>
          </cell>
          <cell r="AN49">
            <v>-34800.369258120903</v>
          </cell>
          <cell r="AQ49">
            <v>-19251.638767570701</v>
          </cell>
          <cell r="AR49">
            <v>-34647.6533343665</v>
          </cell>
          <cell r="AU49">
            <v>-119778.55449716801</v>
          </cell>
          <cell r="AV49">
            <v>-38566.380224526503</v>
          </cell>
          <cell r="AZ49">
            <v>-428772.97398622555</v>
          </cell>
          <cell r="BA49">
            <v>-491126.59355721978</v>
          </cell>
          <cell r="BB49">
            <v>-275562.58844356908</v>
          </cell>
          <cell r="BC49">
            <v>-264803.3115192824</v>
          </cell>
          <cell r="BE49">
            <v>-80201.160504198167</v>
          </cell>
          <cell r="BF49">
            <v>-93922.630865356914</v>
          </cell>
          <cell r="BG49">
            <v>-143587.2282431607</v>
          </cell>
          <cell r="BH49">
            <v>-126489.16030739222</v>
          </cell>
          <cell r="BI49">
            <v>-132035.6750988118</v>
          </cell>
          <cell r="BJ49">
            <v>-92711.404279515991</v>
          </cell>
          <cell r="BK49">
            <v>-131975.36020040838</v>
          </cell>
          <cell r="BL49">
            <v>-138314.15121189019</v>
          </cell>
          <cell r="BM49">
            <v>-62273.104981874596</v>
          </cell>
          <cell r="BN49">
            <v>-196478.15559533302</v>
          </cell>
          <cell r="BO49">
            <v>0</v>
          </cell>
          <cell r="BP49">
            <v>0</v>
          </cell>
          <cell r="BQ49">
            <v>-154263.033401341</v>
          </cell>
          <cell r="BR49">
            <v>-108014.40281701391</v>
          </cell>
          <cell r="BS49">
            <v>0</v>
          </cell>
          <cell r="BT49">
            <v>0</v>
          </cell>
        </row>
        <row r="50">
          <cell r="D50">
            <v>-2878.4926114541704</v>
          </cell>
          <cell r="E50">
            <v>-4839.1166456364899</v>
          </cell>
          <cell r="F50">
            <v>-3604.0330302783505</v>
          </cell>
          <cell r="G50">
            <v>-3732.90520106041</v>
          </cell>
          <cell r="H50">
            <v>-2100.2058906351999</v>
          </cell>
          <cell r="I50">
            <v>-2338.1581700808701</v>
          </cell>
          <cell r="J50">
            <v>-3239.9548649264802</v>
          </cell>
          <cell r="K50">
            <v>-3631.1537342670699</v>
          </cell>
          <cell r="L50">
            <v>-3553.2199865001903</v>
          </cell>
          <cell r="M50">
            <v>-4779.62229630602</v>
          </cell>
          <cell r="N50">
            <v>-4269.4193838177898</v>
          </cell>
          <cell r="O50">
            <v>-2429.70962647428</v>
          </cell>
          <cell r="P50">
            <v>-2495.2210371094002</v>
          </cell>
          <cell r="Q50">
            <v>-4789.9954056275001</v>
          </cell>
          <cell r="R50">
            <v>-5654.34724571687</v>
          </cell>
          <cell r="S50">
            <v>-2365.3904672375897</v>
          </cell>
          <cell r="T50">
            <v>-3802.3333950638303</v>
          </cell>
          <cell r="U50">
            <v>-4102.1870432308106</v>
          </cell>
          <cell r="V50">
            <v>-4477.5000313788296</v>
          </cell>
          <cell r="W50">
            <v>-3092.8899281294603</v>
          </cell>
          <cell r="X50">
            <v>-4222.2067826432904</v>
          </cell>
          <cell r="Y50">
            <v>-3873.2002520115302</v>
          </cell>
          <cell r="Z50">
            <v>-4424.7123908609401</v>
          </cell>
          <cell r="AA50">
            <v>-2441.6567744031599</v>
          </cell>
          <cell r="AB50">
            <v>-2703.9768812166699</v>
          </cell>
          <cell r="AE50">
            <v>-1329.2251904703801</v>
          </cell>
          <cell r="AF50">
            <v>-3662.4197351506</v>
          </cell>
          <cell r="AI50">
            <v>-2252.99441540723</v>
          </cell>
          <cell r="AJ50">
            <v>-3474.1746731449302</v>
          </cell>
          <cell r="AM50">
            <v>-2760.5260202763602</v>
          </cell>
          <cell r="AN50">
            <v>-3742.45969931133</v>
          </cell>
          <cell r="AQ50">
            <v>-3598.6074969298998</v>
          </cell>
          <cell r="AR50">
            <v>-4396.2311135952696</v>
          </cell>
          <cell r="AU50">
            <v>-9644.3006212907803</v>
          </cell>
          <cell r="AV50">
            <v>-5580.9400927483503</v>
          </cell>
          <cell r="AZ50">
            <v>-43608.835776969223</v>
          </cell>
          <cell r="BA50">
            <v>-42611.881898573236</v>
          </cell>
          <cell r="BB50">
            <v>-24722.279812893219</v>
          </cell>
          <cell r="BC50">
            <v>-25669.966946979257</v>
          </cell>
          <cell r="BE50">
            <v>-13693.535236350082</v>
          </cell>
          <cell r="BF50">
            <v>-8531.9184885895593</v>
          </cell>
          <cell r="BG50">
            <v>-11956.89711202338</v>
          </cell>
          <cell r="BH50">
            <v>-11113.40727902262</v>
          </cell>
          <cell r="BI50">
            <v>-7887.9900218413295</v>
          </cell>
          <cell r="BJ50">
            <v>-10519.761214816521</v>
          </cell>
          <cell r="BK50">
            <v>-12765.382700869843</v>
          </cell>
          <cell r="BL50">
            <v>-14556.559667956641</v>
          </cell>
          <cell r="BM50">
            <v>-6023.8763802807698</v>
          </cell>
          <cell r="BN50">
            <v>-9840.5712895122015</v>
          </cell>
          <cell r="BO50">
            <v>0</v>
          </cell>
          <cell r="BP50">
            <v>0</v>
          </cell>
          <cell r="BQ50">
            <v>-16003.434138497039</v>
          </cell>
          <cell r="BR50">
            <v>-13719.630905654951</v>
          </cell>
          <cell r="BS50">
            <v>0</v>
          </cell>
          <cell r="BT50">
            <v>0</v>
          </cell>
        </row>
        <row r="51">
          <cell r="D51">
            <v>-49044.27245012371</v>
          </cell>
          <cell r="E51">
            <v>-69340.996883587155</v>
          </cell>
          <cell r="F51">
            <v>-99841.368285858262</v>
          </cell>
          <cell r="G51">
            <v>-109946.47032479741</v>
          </cell>
          <cell r="H51">
            <v>-67447.434989880683</v>
          </cell>
          <cell r="I51">
            <v>-66790.980172550946</v>
          </cell>
          <cell r="J51">
            <v>-100766.74072284768</v>
          </cell>
          <cell r="K51">
            <v>-103075.03672598029</v>
          </cell>
          <cell r="L51">
            <v>-59877.51208382412</v>
          </cell>
          <cell r="M51">
            <v>-122475.72846667698</v>
          </cell>
          <cell r="N51">
            <v>-72345.869583644453</v>
          </cell>
          <cell r="O51">
            <v>-60381.572433250571</v>
          </cell>
          <cell r="P51">
            <v>-56816.931757512924</v>
          </cell>
          <cell r="Q51">
            <v>-122822.57385026883</v>
          </cell>
          <cell r="R51">
            <v>-107428.44379202015</v>
          </cell>
          <cell r="S51">
            <v>-49919.381660796149</v>
          </cell>
          <cell r="T51">
            <v>-41522.722986624089</v>
          </cell>
          <cell r="U51">
            <v>-118593.48173349182</v>
          </cell>
          <cell r="V51">
            <v>-107212.01170059372</v>
          </cell>
          <cell r="W51">
            <v>-320995.31856922677</v>
          </cell>
          <cell r="X51">
            <v>-63088.550501989521</v>
          </cell>
          <cell r="Y51">
            <v>-95903.408820174402</v>
          </cell>
          <cell r="Z51">
            <v>-105406.17596764394</v>
          </cell>
          <cell r="AA51">
            <v>-54787.552058714049</v>
          </cell>
          <cell r="AB51">
            <v>-57898.437481749716</v>
          </cell>
          <cell r="AE51">
            <v>-74568.79206845336</v>
          </cell>
          <cell r="AF51">
            <v>-237258.39185573839</v>
          </cell>
          <cell r="AI51">
            <v>-123119.91533391287</v>
          </cell>
          <cell r="AJ51">
            <v>-78795.076035264821</v>
          </cell>
          <cell r="AM51">
            <v>-53084.724783102582</v>
          </cell>
          <cell r="AN51">
            <v>-68573.521784111988</v>
          </cell>
          <cell r="AQ51">
            <v>-98287.681797718207</v>
          </cell>
          <cell r="AR51">
            <v>-65070.661035962701</v>
          </cell>
          <cell r="AU51">
            <v>-142805.4178705783</v>
          </cell>
          <cell r="AV51">
            <v>-114033.13709896864</v>
          </cell>
          <cell r="AZ51">
            <v>-1307053.4810397606</v>
          </cell>
          <cell r="BA51">
            <v>-959426.65006175125</v>
          </cell>
          <cell r="BB51">
            <v>-595928.16992675012</v>
          </cell>
          <cell r="BC51">
            <v>-593000.61005260819</v>
          </cell>
          <cell r="BE51">
            <v>-329105.12446400768</v>
          </cell>
          <cell r="BF51">
            <v>-176369.21952382851</v>
          </cell>
          <cell r="BG51">
            <v>-258607.70552281511</v>
          </cell>
          <cell r="BH51">
            <v>-272953.97859235038</v>
          </cell>
          <cell r="BI51">
            <v>-431293.2726632735</v>
          </cell>
          <cell r="BJ51">
            <v>-161431.20524612651</v>
          </cell>
          <cell r="BK51">
            <v>-337320.46440393513</v>
          </cell>
          <cell r="BL51">
            <v>-320046.63146025781</v>
          </cell>
          <cell r="BM51">
            <v>-252477.25946108031</v>
          </cell>
          <cell r="BN51">
            <v>-373948.90537275292</v>
          </cell>
          <cell r="BO51">
            <v>0</v>
          </cell>
          <cell r="BP51">
            <v>0</v>
          </cell>
          <cell r="BQ51">
            <v>-294177.82445139909</v>
          </cell>
          <cell r="BR51">
            <v>-247677.31991904334</v>
          </cell>
          <cell r="BS51">
            <v>0</v>
          </cell>
          <cell r="BT51">
            <v>0</v>
          </cell>
        </row>
        <row r="52">
          <cell r="D52">
            <v>-2702.7584931269853</v>
          </cell>
          <cell r="E52">
            <v>-8791.1389315027682</v>
          </cell>
          <cell r="F52">
            <v>-22165.190333792161</v>
          </cell>
          <cell r="G52">
            <v>-23347.608631376414</v>
          </cell>
          <cell r="H52">
            <v>-8008.5640383629016</v>
          </cell>
          <cell r="I52">
            <v>-10264.287169164683</v>
          </cell>
          <cell r="J52">
            <v>-21367.877093410567</v>
          </cell>
          <cell r="K52">
            <v>-13878.232128589589</v>
          </cell>
          <cell r="L52">
            <v>-7559.2459898541829</v>
          </cell>
          <cell r="M52">
            <v>-38073.168315247553</v>
          </cell>
          <cell r="N52">
            <v>-18006.338091967275</v>
          </cell>
          <cell r="O52">
            <v>-10897.399620173874</v>
          </cell>
          <cell r="P52">
            <v>-12086.287501504759</v>
          </cell>
          <cell r="Q52">
            <v>-19886.752508457041</v>
          </cell>
          <cell r="R52">
            <v>-21588.355307692924</v>
          </cell>
          <cell r="S52">
            <v>-2595.2389187372391</v>
          </cell>
          <cell r="T52">
            <v>-1916.111607729199</v>
          </cell>
          <cell r="U52">
            <v>-14385.624699922551</v>
          </cell>
          <cell r="V52">
            <v>-24825.095444203176</v>
          </cell>
          <cell r="W52">
            <v>-1299.2457310885866</v>
          </cell>
          <cell r="X52">
            <v>-9536.736947648038</v>
          </cell>
          <cell r="Y52">
            <v>-17526.191066525229</v>
          </cell>
          <cell r="Z52">
            <v>-27742.907607144898</v>
          </cell>
          <cell r="AA52">
            <v>-4205.6504920326624</v>
          </cell>
          <cell r="AB52">
            <v>-8564.0085059193443</v>
          </cell>
          <cell r="AE52">
            <v>-24464.267554052141</v>
          </cell>
          <cell r="AF52">
            <v>-11851.419903975553</v>
          </cell>
          <cell r="AI52">
            <v>14403.871900780108</v>
          </cell>
          <cell r="AJ52">
            <v>-4309.7050913668008</v>
          </cell>
          <cell r="AM52">
            <v>-10698.966971311162</v>
          </cell>
          <cell r="AN52">
            <v>-12155.655753590712</v>
          </cell>
          <cell r="AQ52">
            <v>-12638.66863835096</v>
          </cell>
          <cell r="AR52">
            <v>-20576.458591990449</v>
          </cell>
          <cell r="AU52">
            <v>-18504.53018253237</v>
          </cell>
          <cell r="AV52">
            <v>-24361.264383136666</v>
          </cell>
          <cell r="AZ52">
            <v>-130195.02841961238</v>
          </cell>
          <cell r="BA52">
            <v>-123628.21680820559</v>
          </cell>
          <cell r="BB52">
            <v>-108927.16269081982</v>
          </cell>
          <cell r="BC52">
            <v>-135695.763878211</v>
          </cell>
          <cell r="BE52">
            <v>-59294.932212113505</v>
          </cell>
          <cell r="BF52">
            <v>-18270.56852134407</v>
          </cell>
          <cell r="BG52">
            <v>-57128.594415915002</v>
          </cell>
          <cell r="BH52">
            <v>-61539.405519170003</v>
          </cell>
          <cell r="BI52">
            <v>-14791.8842699997</v>
          </cell>
          <cell r="BJ52">
            <v>-23539.136056881995</v>
          </cell>
          <cell r="BK52">
            <v>-51798.568274904821</v>
          </cell>
          <cell r="BL52">
            <v>-74156.358359040998</v>
          </cell>
          <cell r="BM52">
            <v>-14266.046145304696</v>
          </cell>
          <cell r="BN52">
            <v>-24725.133501261698</v>
          </cell>
          <cell r="BO52">
            <v>0</v>
          </cell>
          <cell r="BP52">
            <v>0</v>
          </cell>
          <cell r="BQ52">
            <v>-41842.165792194493</v>
          </cell>
          <cell r="BR52">
            <v>-57093.378728717827</v>
          </cell>
          <cell r="BS52">
            <v>0</v>
          </cell>
          <cell r="BT52">
            <v>0</v>
          </cell>
        </row>
        <row r="53">
          <cell r="D53">
            <v>-3846.6925893224998</v>
          </cell>
          <cell r="E53">
            <v>-8246.31492495165</v>
          </cell>
          <cell r="F53">
            <v>-18485.023622099001</v>
          </cell>
          <cell r="G53">
            <v>-15042.6200663661</v>
          </cell>
          <cell r="H53">
            <v>-4983.7870922681104</v>
          </cell>
          <cell r="I53">
            <v>-7022.5218677578696</v>
          </cell>
          <cell r="J53">
            <v>-8970.2529372316094</v>
          </cell>
          <cell r="K53">
            <v>-13949.761003677299</v>
          </cell>
          <cell r="L53">
            <v>-4017.0094510037097</v>
          </cell>
          <cell r="M53">
            <v>-6674.5819350798802</v>
          </cell>
          <cell r="N53">
            <v>-7737.4135798296602</v>
          </cell>
          <cell r="O53">
            <v>-5361.6482520169193</v>
          </cell>
          <cell r="P53">
            <v>-4186.2308494014105</v>
          </cell>
          <cell r="Q53">
            <v>-8349.0833248956606</v>
          </cell>
          <cell r="R53">
            <v>-9817.5628345520909</v>
          </cell>
          <cell r="S53">
            <v>1543.2753555658599</v>
          </cell>
          <cell r="T53">
            <v>-2808.9494003647701</v>
          </cell>
          <cell r="U53">
            <v>-9298.0351403815603</v>
          </cell>
          <cell r="V53">
            <v>-14725.411052143199</v>
          </cell>
          <cell r="W53">
            <v>-2774.3734430193299</v>
          </cell>
          <cell r="X53">
            <v>-6021.8268028586008</v>
          </cell>
          <cell r="Y53">
            <v>-7893.4154291661398</v>
          </cell>
          <cell r="Z53">
            <v>-16228.8394731113</v>
          </cell>
          <cell r="AA53">
            <v>-1020.66416180337</v>
          </cell>
          <cell r="AB53">
            <v>-4808.2528323865299</v>
          </cell>
          <cell r="AE53">
            <v>-5575.66601034222</v>
          </cell>
          <cell r="AF53">
            <v>-6171.3765226416699</v>
          </cell>
          <cell r="AI53">
            <v>-4348.9685651307</v>
          </cell>
          <cell r="AJ53">
            <v>-7833.6321598616296</v>
          </cell>
          <cell r="AM53">
            <v>-3352.0875678428301</v>
          </cell>
          <cell r="AN53">
            <v>-6130.0029947105304</v>
          </cell>
          <cell r="AQ53">
            <v>-4621.8631653532302</v>
          </cell>
          <cell r="AR53">
            <v>-7172.1803688678901</v>
          </cell>
          <cell r="AU53">
            <v>-12134.4293823792</v>
          </cell>
          <cell r="AV53">
            <v>-6463.4595075863408</v>
          </cell>
          <cell r="AZ53">
            <v>-80199.880595302238</v>
          </cell>
          <cell r="BA53">
            <v>-64443.400571273691</v>
          </cell>
          <cell r="BB53">
            <v>-47483.952622232762</v>
          </cell>
          <cell r="BC53">
            <v>-75964.503498966864</v>
          </cell>
          <cell r="BE53">
            <v>-42553.455402980297</v>
          </cell>
          <cell r="BF53">
            <v>-12847.489132594321</v>
          </cell>
          <cell r="BG53">
            <v>-21943.418727789402</v>
          </cell>
          <cell r="BH53">
            <v>-35192.690139160273</v>
          </cell>
          <cell r="BI53">
            <v>-6592.7463394703891</v>
          </cell>
          <cell r="BJ53">
            <v>-13017.007052624782</v>
          </cell>
          <cell r="BK53">
            <v>-25540.533894443361</v>
          </cell>
          <cell r="BL53">
            <v>-40771.813359806591</v>
          </cell>
          <cell r="BM53">
            <v>-10945.298737276291</v>
          </cell>
          <cell r="BN53">
            <v>-18813.261514889829</v>
          </cell>
          <cell r="BO53">
            <v>0</v>
          </cell>
          <cell r="BP53">
            <v>0</v>
          </cell>
          <cell r="BQ53">
            <v>-20108.380115575259</v>
          </cell>
          <cell r="BR53">
            <v>-19765.64287116476</v>
          </cell>
          <cell r="BS53">
            <v>0</v>
          </cell>
          <cell r="BT53">
            <v>0</v>
          </cell>
        </row>
        <row r="54">
          <cell r="D54">
            <v>0</v>
          </cell>
          <cell r="E54">
            <v>0</v>
          </cell>
          <cell r="F54">
            <v>-0.89246999999999999</v>
          </cell>
          <cell r="G54">
            <v>-2.079859186528441</v>
          </cell>
          <cell r="H54">
            <v>-0.2</v>
          </cell>
          <cell r="I54">
            <v>0</v>
          </cell>
          <cell r="J54">
            <v>-0.25391999999999998</v>
          </cell>
          <cell r="K54">
            <v>-2.2491300000000001</v>
          </cell>
          <cell r="L54">
            <v>0</v>
          </cell>
          <cell r="M54">
            <v>0.25</v>
          </cell>
          <cell r="N54">
            <v>0</v>
          </cell>
          <cell r="O54">
            <v>-0.87657003655204235</v>
          </cell>
          <cell r="P54">
            <v>-1.5339999999999999E-2</v>
          </cell>
          <cell r="Q54">
            <v>0</v>
          </cell>
          <cell r="R54">
            <v>-1.6694599999999999</v>
          </cell>
          <cell r="S54">
            <v>0</v>
          </cell>
          <cell r="T54">
            <v>0</v>
          </cell>
          <cell r="U54">
            <v>0</v>
          </cell>
          <cell r="V54">
            <v>-0.32897000000000004</v>
          </cell>
          <cell r="W54">
            <v>0</v>
          </cell>
          <cell r="X54">
            <v>-1.32071725014397E-2</v>
          </cell>
          <cell r="Y54">
            <v>1.65421</v>
          </cell>
          <cell r="Z54">
            <v>-0.40032000000000001</v>
          </cell>
          <cell r="AA54">
            <v>-0.20758000000000001</v>
          </cell>
          <cell r="AB54">
            <v>-0.04</v>
          </cell>
          <cell r="AE54">
            <v>-0.35249999999999998</v>
          </cell>
          <cell r="AF54">
            <v>-1.00702</v>
          </cell>
          <cell r="AI54">
            <v>0</v>
          </cell>
          <cell r="AJ54">
            <v>-65.924265543993798</v>
          </cell>
          <cell r="AM54">
            <v>-8.4370947974209097E-3</v>
          </cell>
          <cell r="AN54">
            <v>0</v>
          </cell>
          <cell r="AQ54">
            <v>-2.1664899999999996</v>
          </cell>
          <cell r="AR54">
            <v>0</v>
          </cell>
          <cell r="AU54">
            <v>-4.9643036386449199E-4</v>
          </cell>
          <cell r="AV54">
            <v>-3.3790039258681297E-4</v>
          </cell>
          <cell r="AZ54">
            <v>-20.350491768512075</v>
          </cell>
          <cell r="BA54">
            <v>-67.200170616887817</v>
          </cell>
          <cell r="BB54">
            <v>1.90421</v>
          </cell>
          <cell r="BC54">
            <v>-3.54514</v>
          </cell>
          <cell r="BE54">
            <v>-16.738418206798748</v>
          </cell>
          <cell r="BF54">
            <v>-0.2</v>
          </cell>
          <cell r="BG54">
            <v>0.25</v>
          </cell>
          <cell r="BH54">
            <v>-1.14639</v>
          </cell>
          <cell r="BI54">
            <v>-0.87657003655204235</v>
          </cell>
          <cell r="BJ54">
            <v>-2.8547172501439698E-2</v>
          </cell>
          <cell r="BK54">
            <v>1.65421</v>
          </cell>
          <cell r="BL54">
            <v>-2.3987499999999997</v>
          </cell>
          <cell r="BM54">
            <v>-0.56008000000000002</v>
          </cell>
          <cell r="BN54">
            <v>-66.971285543993801</v>
          </cell>
          <cell r="BO54">
            <v>0</v>
          </cell>
          <cell r="BP54">
            <v>0</v>
          </cell>
          <cell r="BQ54">
            <v>-2.175423525161285</v>
          </cell>
          <cell r="BR54">
            <v>-3.3790039258681297E-4</v>
          </cell>
          <cell r="BS54">
            <v>0</v>
          </cell>
          <cell r="BT54">
            <v>0</v>
          </cell>
        </row>
        <row r="55">
          <cell r="D55">
            <v>-7911.0530508827696</v>
          </cell>
          <cell r="E55">
            <v>-18423.670302582301</v>
          </cell>
          <cell r="F55">
            <v>-10813.464805589501</v>
          </cell>
          <cell r="G55">
            <v>-27340.062293159801</v>
          </cell>
          <cell r="H55">
            <v>-19391.892828379099</v>
          </cell>
          <cell r="I55">
            <v>-17804.084500158602</v>
          </cell>
          <cell r="J55">
            <v>-28108.721610397301</v>
          </cell>
          <cell r="K55">
            <v>-27825.113719151501</v>
          </cell>
          <cell r="L55">
            <v>-13063.291126341799</v>
          </cell>
          <cell r="M55">
            <v>-27926.019862905199</v>
          </cell>
          <cell r="N55">
            <v>914.14526703543299</v>
          </cell>
          <cell r="O55">
            <v>-11927.5267271512</v>
          </cell>
          <cell r="P55">
            <v>-8668.5778732750096</v>
          </cell>
          <cell r="Q55">
            <v>-55034.451917974198</v>
          </cell>
          <cell r="R55">
            <v>-26613.3347125207</v>
          </cell>
          <cell r="S55">
            <v>-20689.997655379899</v>
          </cell>
          <cell r="T55">
            <v>-4578.0769077598397</v>
          </cell>
          <cell r="U55">
            <v>-43848.859517396799</v>
          </cell>
          <cell r="V55">
            <v>-17860.498217602202</v>
          </cell>
          <cell r="W55">
            <v>-186611.63532787</v>
          </cell>
          <cell r="X55">
            <v>-9531.0205610048197</v>
          </cell>
          <cell r="Y55">
            <v>-16811.330158813202</v>
          </cell>
          <cell r="Z55">
            <v>-8363.3097341119192</v>
          </cell>
          <cell r="AA55">
            <v>-23798.412705312399</v>
          </cell>
          <cell r="AB55">
            <v>-11841.636855806399</v>
          </cell>
          <cell r="AE55">
            <v>-22691.497382497</v>
          </cell>
          <cell r="AF55">
            <v>-163174.73489205501</v>
          </cell>
          <cell r="AI55">
            <v>-91036.529975429905</v>
          </cell>
          <cell r="AJ55">
            <v>-39007.965488059795</v>
          </cell>
          <cell r="AM55">
            <v>-13560.691447716101</v>
          </cell>
          <cell r="AN55">
            <v>-14397.163881230899</v>
          </cell>
          <cell r="AQ55">
            <v>-52537.397511811098</v>
          </cell>
          <cell r="AR55">
            <v>2795.7115695122698</v>
          </cell>
          <cell r="AU55">
            <v>-54364.144321047796</v>
          </cell>
          <cell r="AV55">
            <v>-22625.476322626</v>
          </cell>
          <cell r="AZ55">
            <v>-561762.71622289601</v>
          </cell>
          <cell r="BA55">
            <v>-311395.17821790924</v>
          </cell>
          <cell r="BB55">
            <v>-179848.41625983029</v>
          </cell>
          <cell r="BC55">
            <v>-90845.183813186188</v>
          </cell>
          <cell r="BE55">
            <v>-84544.883168680593</v>
          </cell>
          <cell r="BF55">
            <v>-40366.237005603667</v>
          </cell>
          <cell r="BG55">
            <v>-64153.774665646109</v>
          </cell>
          <cell r="BH55">
            <v>-38008.041148951364</v>
          </cell>
          <cell r="BI55">
            <v>-219229.15971040109</v>
          </cell>
          <cell r="BJ55">
            <v>-22777.675342039671</v>
          </cell>
          <cell r="BK55">
            <v>-115694.6415941842</v>
          </cell>
          <cell r="BL55">
            <v>-52837.142664234823</v>
          </cell>
          <cell r="BM55">
            <v>-137526.44006323931</v>
          </cell>
          <cell r="BN55">
            <v>-214024.33723592121</v>
          </cell>
          <cell r="BO55">
            <v>0</v>
          </cell>
          <cell r="BP55">
            <v>0</v>
          </cell>
          <cell r="BQ55">
            <v>-120462.23328057499</v>
          </cell>
          <cell r="BR55">
            <v>-34226.928634344629</v>
          </cell>
          <cell r="BS55">
            <v>0</v>
          </cell>
          <cell r="BT55">
            <v>0</v>
          </cell>
        </row>
        <row r="56">
          <cell r="D56">
            <v>-34583.768316791458</v>
          </cell>
          <cell r="E56">
            <v>-33879.872724550427</v>
          </cell>
          <cell r="F56">
            <v>-48376.797054377603</v>
          </cell>
          <cell r="G56">
            <v>-44214.099474708557</v>
          </cell>
          <cell r="H56">
            <v>-35062.991030870566</v>
          </cell>
          <cell r="I56">
            <v>-31700.086635469794</v>
          </cell>
          <cell r="J56">
            <v>-42319.635161808204</v>
          </cell>
          <cell r="K56">
            <v>-47419.680744561912</v>
          </cell>
          <cell r="L56">
            <v>-35237.965516624427</v>
          </cell>
          <cell r="M56">
            <v>-49802.208353444345</v>
          </cell>
          <cell r="N56">
            <v>-47516.263178882953</v>
          </cell>
          <cell r="O56">
            <v>-32194.121263872024</v>
          </cell>
          <cell r="P56">
            <v>-31875.820193331747</v>
          </cell>
          <cell r="Q56">
            <v>-39552.286098941942</v>
          </cell>
          <cell r="R56">
            <v>-49407.521477254428</v>
          </cell>
          <cell r="S56">
            <v>-28177.420442244867</v>
          </cell>
          <cell r="T56">
            <v>-32219.585070770278</v>
          </cell>
          <cell r="U56">
            <v>-51060.962375790907</v>
          </cell>
          <cell r="V56">
            <v>-49800.678016645135</v>
          </cell>
          <cell r="W56">
            <v>-130310.0640672489</v>
          </cell>
          <cell r="X56">
            <v>-37998.952983305557</v>
          </cell>
          <cell r="Y56">
            <v>-53674.126375669832</v>
          </cell>
          <cell r="Z56">
            <v>-53070.718833275823</v>
          </cell>
          <cell r="AA56">
            <v>-25762.617119565617</v>
          </cell>
          <cell r="AB56">
            <v>-32684.499287637445</v>
          </cell>
          <cell r="AE56">
            <v>-21837.008621562003</v>
          </cell>
          <cell r="AF56">
            <v>-56059.853517066134</v>
          </cell>
          <cell r="AI56">
            <v>-42138.288694132367</v>
          </cell>
          <cell r="AJ56">
            <v>-27577.849030432604</v>
          </cell>
          <cell r="AM56">
            <v>-25472.970359137689</v>
          </cell>
          <cell r="AN56">
            <v>-35890.699154579845</v>
          </cell>
          <cell r="AQ56">
            <v>-28487.585992202916</v>
          </cell>
          <cell r="AR56">
            <v>-40117.73364461663</v>
          </cell>
          <cell r="AU56">
            <v>-57802.313488188571</v>
          </cell>
          <cell r="AV56">
            <v>-60582.936547719248</v>
          </cell>
          <cell r="AZ56">
            <v>-534875.50531018141</v>
          </cell>
          <cell r="BA56">
            <v>-459892.65429374593</v>
          </cell>
          <cell r="BB56">
            <v>-259670.54256386729</v>
          </cell>
          <cell r="BC56">
            <v>-290491.61372224416</v>
          </cell>
          <cell r="BE56">
            <v>-142695.11526202646</v>
          </cell>
          <cell r="BF56">
            <v>-104884.72486428644</v>
          </cell>
          <cell r="BG56">
            <v>-115382.16771346457</v>
          </cell>
          <cell r="BH56">
            <v>-138212.69539506876</v>
          </cell>
          <cell r="BI56">
            <v>-190678.60577336579</v>
          </cell>
          <cell r="BJ56">
            <v>-102097.35824740758</v>
          </cell>
          <cell r="BK56">
            <v>-144288.3748504027</v>
          </cell>
          <cell r="BL56">
            <v>-152278.9183271754</v>
          </cell>
          <cell r="BM56">
            <v>-89738.914435259998</v>
          </cell>
          <cell r="BN56">
            <v>-116319.20183513618</v>
          </cell>
          <cell r="BO56">
            <v>0</v>
          </cell>
          <cell r="BP56">
            <v>0</v>
          </cell>
          <cell r="BQ56">
            <v>-111762.86983952917</v>
          </cell>
          <cell r="BR56">
            <v>-136591.36934691574</v>
          </cell>
          <cell r="BS56">
            <v>0</v>
          </cell>
          <cell r="BT56">
            <v>0</v>
          </cell>
        </row>
        <row r="57">
          <cell r="D57">
            <v>-13325.7222537657</v>
          </cell>
          <cell r="E57">
            <v>-10370.0125185303</v>
          </cell>
          <cell r="F57">
            <v>-16805.255959570801</v>
          </cell>
          <cell r="G57">
            <v>-12343.411102915799</v>
          </cell>
          <cell r="H57">
            <v>-11525.637762004801</v>
          </cell>
          <cell r="I57">
            <v>-3794.3812962362499</v>
          </cell>
          <cell r="J57">
            <v>-12794.825216114699</v>
          </cell>
          <cell r="K57">
            <v>-5783.4845013745498</v>
          </cell>
          <cell r="L57">
            <v>-8202.98665648733</v>
          </cell>
          <cell r="M57">
            <v>-14361.318719082999</v>
          </cell>
          <cell r="N57">
            <v>-12325.560391053399</v>
          </cell>
          <cell r="O57">
            <v>-8637.1535131364417</v>
          </cell>
          <cell r="P57">
            <v>-10139.464515245101</v>
          </cell>
          <cell r="Q57">
            <v>-10826.8638803957</v>
          </cell>
          <cell r="R57">
            <v>-16570.658766924502</v>
          </cell>
          <cell r="S57">
            <v>-4011.8559086186001</v>
          </cell>
          <cell r="T57">
            <v>-11522.853061094302</v>
          </cell>
          <cell r="U57">
            <v>-22270.3992063021</v>
          </cell>
          <cell r="V57">
            <v>-17604.685386919202</v>
          </cell>
          <cell r="W57">
            <v>-23204.391453424498</v>
          </cell>
          <cell r="X57">
            <v>-9146.189242494389</v>
          </cell>
          <cell r="Y57">
            <v>-13020.0019977675</v>
          </cell>
          <cell r="Z57">
            <v>-15934.6354237336</v>
          </cell>
          <cell r="AA57">
            <v>-3492.2525564249599</v>
          </cell>
          <cell r="AB57">
            <v>-8719.2728445935609</v>
          </cell>
          <cell r="AE57">
            <v>-8950.85308201714</v>
          </cell>
          <cell r="AF57">
            <v>-14957.4411050238</v>
          </cell>
          <cell r="AI57">
            <v>-16194.686508001501</v>
          </cell>
          <cell r="AJ57">
            <v>-8769.5688852173207</v>
          </cell>
          <cell r="AM57">
            <v>-5981.2840879276</v>
          </cell>
          <cell r="AN57">
            <v>-9691.8521850814213</v>
          </cell>
          <cell r="AQ57">
            <v>-6372.7735231800198</v>
          </cell>
          <cell r="AR57">
            <v>-10589.7674386981</v>
          </cell>
          <cell r="AU57">
            <v>-22119.1754676323</v>
          </cell>
          <cell r="AV57">
            <v>-37188.574693832197</v>
          </cell>
          <cell r="AZ57">
            <v>-132341.76242726002</v>
          </cell>
          <cell r="BA57">
            <v>-153779.33064353801</v>
          </cell>
          <cell r="BB57">
            <v>-74642.97761831485</v>
          </cell>
          <cell r="BC57">
            <v>-92035.621144316203</v>
          </cell>
          <cell r="BE57">
            <v>-33377.336326896948</v>
          </cell>
          <cell r="BF57">
            <v>-33054.346672257831</v>
          </cell>
          <cell r="BG57">
            <v>-28525.71253384955</v>
          </cell>
          <cell r="BH57">
            <v>-41925.641566738901</v>
          </cell>
          <cell r="BI57">
            <v>-35853.400875179541</v>
          </cell>
          <cell r="BJ57">
            <v>-30808.50681883379</v>
          </cell>
          <cell r="BK57">
            <v>-46117.265084465296</v>
          </cell>
          <cell r="BL57">
            <v>-50109.979577577302</v>
          </cell>
          <cell r="BM57">
            <v>-28637.7921464436</v>
          </cell>
          <cell r="BN57">
            <v>-32446.282834834681</v>
          </cell>
          <cell r="BO57">
            <v>0</v>
          </cell>
          <cell r="BP57">
            <v>0</v>
          </cell>
          <cell r="BQ57">
            <v>-34473.233078739919</v>
          </cell>
          <cell r="BR57">
            <v>-57470.19431761172</v>
          </cell>
          <cell r="BS57">
            <v>0</v>
          </cell>
          <cell r="BT57">
            <v>0</v>
          </cell>
        </row>
        <row r="58">
          <cell r="D58">
            <v>-5537.8130387536603</v>
          </cell>
          <cell r="E58">
            <v>-8405.3882714209703</v>
          </cell>
          <cell r="F58">
            <v>-12526.728757946939</v>
          </cell>
          <cell r="G58">
            <v>-15357.228023339301</v>
          </cell>
          <cell r="H58">
            <v>-6457.7401613889697</v>
          </cell>
          <cell r="I58">
            <v>-9987.5314324296014</v>
          </cell>
          <cell r="J58">
            <v>-13139.86045960304</v>
          </cell>
          <cell r="K58">
            <v>-12847.721233656992</v>
          </cell>
          <cell r="L58">
            <v>-6446.9757259446906</v>
          </cell>
          <cell r="M58">
            <v>-10306.908889510822</v>
          </cell>
          <cell r="N58">
            <v>-13507.25892844894</v>
          </cell>
          <cell r="O58">
            <v>-6339.4707420396198</v>
          </cell>
          <cell r="P58">
            <v>-5232.0188721783297</v>
          </cell>
          <cell r="Q58">
            <v>-10212.719949815641</v>
          </cell>
          <cell r="R58">
            <v>-15943.43246086719</v>
          </cell>
          <cell r="S58">
            <v>-2331.2166477294882</v>
          </cell>
          <cell r="T58">
            <v>-5274.3488361184091</v>
          </cell>
          <cell r="U58">
            <v>-9701.5716956707693</v>
          </cell>
          <cell r="V58">
            <v>-15451.533667910449</v>
          </cell>
          <cell r="W58">
            <v>-2793.3920955101198</v>
          </cell>
          <cell r="X58">
            <v>-4798.6071468240498</v>
          </cell>
          <cell r="Y58">
            <v>-9905.2051348925306</v>
          </cell>
          <cell r="Z58">
            <v>-13717.96847568321</v>
          </cell>
          <cell r="AA58">
            <v>-3209.8732313207902</v>
          </cell>
          <cell r="AB58">
            <v>-5855.7254642099106</v>
          </cell>
          <cell r="AE58">
            <v>-2979.4348766521439</v>
          </cell>
          <cell r="AF58">
            <v>-7180.7443620905697</v>
          </cell>
          <cell r="AI58">
            <v>-3307.7911352885894</v>
          </cell>
          <cell r="AJ58">
            <v>-3502.2891641809492</v>
          </cell>
          <cell r="AM58">
            <v>-3678.20377295037</v>
          </cell>
          <cell r="AN58">
            <v>-7893.0285919725993</v>
          </cell>
          <cell r="AQ58">
            <v>-4658.3474469188395</v>
          </cell>
          <cell r="AR58">
            <v>-8661.9689874109099</v>
          </cell>
          <cell r="AU58">
            <v>-6559.1298970488797</v>
          </cell>
          <cell r="AV58">
            <v>-9553.2952362941305</v>
          </cell>
          <cell r="AZ58">
            <v>-79564.131454423943</v>
          </cell>
          <cell r="BA58">
            <v>-76394.555587367169</v>
          </cell>
          <cell r="BB58">
            <v>-58519.325373740336</v>
          </cell>
          <cell r="BC58">
            <v>-84286.782750459766</v>
          </cell>
          <cell r="BE58">
            <v>-43707.271608965108</v>
          </cell>
          <cell r="BF58">
            <v>-18442.528926087318</v>
          </cell>
          <cell r="BG58">
            <v>-28699.828593361395</v>
          </cell>
          <cell r="BH58">
            <v>-39173.84814599892</v>
          </cell>
          <cell r="BI58">
            <v>-11464.079485279228</v>
          </cell>
          <cell r="BJ58">
            <v>-15304.974855120789</v>
          </cell>
          <cell r="BK58">
            <v>-29819.49678037894</v>
          </cell>
          <cell r="BL58">
            <v>-45112.934604460854</v>
          </cell>
          <cell r="BM58">
            <v>-9497.099243261524</v>
          </cell>
          <cell r="BN58">
            <v>-16538.75899048143</v>
          </cell>
          <cell r="BO58">
            <v>0</v>
          </cell>
          <cell r="BP58">
            <v>0</v>
          </cell>
          <cell r="BQ58">
            <v>-14895.681116918087</v>
          </cell>
          <cell r="BR58">
            <v>-26108.29281567764</v>
          </cell>
          <cell r="BS58">
            <v>0</v>
          </cell>
          <cell r="BT58">
            <v>0</v>
          </cell>
        </row>
        <row r="59">
          <cell r="D59">
            <v>-620.41328761106911</v>
          </cell>
          <cell r="E59">
            <v>-456.26844637938058</v>
          </cell>
          <cell r="F59">
            <v>-512.92618868757882</v>
          </cell>
          <cell r="G59">
            <v>-859.173170930938</v>
          </cell>
          <cell r="H59">
            <v>-720.82773731213103</v>
          </cell>
          <cell r="I59">
            <v>-563.3693573176804</v>
          </cell>
          <cell r="J59">
            <v>-186.97829425526209</v>
          </cell>
          <cell r="K59">
            <v>-589.73049697004558</v>
          </cell>
          <cell r="L59">
            <v>-762.46902121772064</v>
          </cell>
          <cell r="M59">
            <v>-500.76912154759992</v>
          </cell>
          <cell r="N59">
            <v>-473.3750532183667</v>
          </cell>
          <cell r="O59">
            <v>-135.5499038894967</v>
          </cell>
          <cell r="P59">
            <v>-746.44971563278887</v>
          </cell>
          <cell r="Q59">
            <v>-504.42715496018928</v>
          </cell>
          <cell r="R59">
            <v>-151.81687976794771</v>
          </cell>
          <cell r="S59">
            <v>-810.49091133124466</v>
          </cell>
          <cell r="T59">
            <v>-664.29132114401887</v>
          </cell>
          <cell r="U59">
            <v>-566.68222207254496</v>
          </cell>
          <cell r="V59">
            <v>-745.71060802764566</v>
          </cell>
          <cell r="W59">
            <v>-21.534586563473791</v>
          </cell>
          <cell r="X59">
            <v>-614.72625789721485</v>
          </cell>
          <cell r="Y59">
            <v>-515.70359791591602</v>
          </cell>
          <cell r="Z59">
            <v>-1059.1394463001843</v>
          </cell>
          <cell r="AA59">
            <v>-1001.3541431279687</v>
          </cell>
          <cell r="AB59">
            <v>-559.9711437695081</v>
          </cell>
          <cell r="AE59">
            <v>-632.94492025737884</v>
          </cell>
          <cell r="AF59">
            <v>-487.69334784527712</v>
          </cell>
          <cell r="AI59">
            <v>-717.85752067161047</v>
          </cell>
          <cell r="AJ59">
            <v>-304.28150873059843</v>
          </cell>
          <cell r="AM59">
            <v>-735.98580105569556</v>
          </cell>
          <cell r="AN59">
            <v>-597.44762039247428</v>
          </cell>
          <cell r="AQ59">
            <v>-792.51743648267484</v>
          </cell>
          <cell r="AR59">
            <v>-642.94605340802173</v>
          </cell>
          <cell r="AU59">
            <v>-796.15865796417074</v>
          </cell>
          <cell r="AV59">
            <v>-949.14519591462101</v>
          </cell>
          <cell r="AZ59">
            <v>-7818.0313644098578</v>
          </cell>
          <cell r="BA59">
            <v>-7670.6622108754436</v>
          </cell>
          <cell r="BB59">
            <v>-3107.2199001933109</v>
          </cell>
          <cell r="BC59">
            <v>-3129.9464702569853</v>
          </cell>
          <cell r="BE59">
            <v>-2173.6374830661434</v>
          </cell>
          <cell r="BF59">
            <v>-2103.7100461409209</v>
          </cell>
          <cell r="BG59">
            <v>-1520.4069252446609</v>
          </cell>
          <cell r="BH59">
            <v>-1173.2795361612075</v>
          </cell>
          <cell r="BI59">
            <v>-967.57540178421516</v>
          </cell>
          <cell r="BJ59">
            <v>-2025.4672946740225</v>
          </cell>
          <cell r="BK59">
            <v>-1586.8129749486502</v>
          </cell>
          <cell r="BL59">
            <v>-1956.6669340957778</v>
          </cell>
          <cell r="BM59">
            <v>-2352.1565840569579</v>
          </cell>
          <cell r="BN59">
            <v>-1351.9460003453837</v>
          </cell>
          <cell r="BO59">
            <v>0</v>
          </cell>
          <cell r="BP59">
            <v>0</v>
          </cell>
          <cell r="BQ59">
            <v>-2324.661895502541</v>
          </cell>
          <cell r="BR59">
            <v>-2189.538869715117</v>
          </cell>
          <cell r="BS59">
            <v>0</v>
          </cell>
          <cell r="BT59">
            <v>0</v>
          </cell>
        </row>
        <row r="60">
          <cell r="D60">
            <v>-14502.969293647342</v>
          </cell>
          <cell r="E60">
            <v>-14003.60900054923</v>
          </cell>
          <cell r="F60">
            <v>-17268.772565848973</v>
          </cell>
          <cell r="G60">
            <v>-14401.604326169887</v>
          </cell>
          <cell r="H60">
            <v>-15193.32987538897</v>
          </cell>
          <cell r="I60">
            <v>-16619.460843600202</v>
          </cell>
          <cell r="J60">
            <v>-15076.86903095581</v>
          </cell>
          <cell r="K60">
            <v>-26798.023130967176</v>
          </cell>
          <cell r="L60">
            <v>-18156.197011970573</v>
          </cell>
          <cell r="M60">
            <v>-23824.735109754343</v>
          </cell>
          <cell r="N60">
            <v>-19846.754967604164</v>
          </cell>
          <cell r="O60">
            <v>-16105.916090268629</v>
          </cell>
          <cell r="P60">
            <v>-15006.881773056642</v>
          </cell>
          <cell r="Q60">
            <v>-16916.524988096964</v>
          </cell>
          <cell r="R60">
            <v>-15628.451728740303</v>
          </cell>
          <cell r="S60">
            <v>-20353.981527597807</v>
          </cell>
          <cell r="T60">
            <v>-15031.698617842665</v>
          </cell>
          <cell r="U60">
            <v>-17156.070280734344</v>
          </cell>
          <cell r="V60">
            <v>-14191.013679576568</v>
          </cell>
          <cell r="W60">
            <v>-103579.03171182788</v>
          </cell>
          <cell r="X60">
            <v>-22626.827940505751</v>
          </cell>
          <cell r="Y60">
            <v>-27221.807213109158</v>
          </cell>
          <cell r="Z60">
            <v>-21580.26628423536</v>
          </cell>
          <cell r="AA60">
            <v>-17363.114132214709</v>
          </cell>
          <cell r="AB60">
            <v>-16921.946508462865</v>
          </cell>
          <cell r="AE60">
            <v>-8937.8396552959621</v>
          </cell>
          <cell r="AF60">
            <v>-32661.303085767762</v>
          </cell>
          <cell r="AI60">
            <v>-20905.045143092797</v>
          </cell>
          <cell r="AJ60">
            <v>-14183.244425058931</v>
          </cell>
          <cell r="AM60">
            <v>-14238.783790177433</v>
          </cell>
          <cell r="AN60">
            <v>-17001.534270467651</v>
          </cell>
          <cell r="AQ60">
            <v>-15699.927032264824</v>
          </cell>
          <cell r="AR60">
            <v>-19108.377939517799</v>
          </cell>
          <cell r="AU60">
            <v>-27555.501160418342</v>
          </cell>
          <cell r="AV60">
            <v>-12454.577708348977</v>
          </cell>
          <cell r="AZ60">
            <v>-303645.97226709942</v>
          </cell>
          <cell r="BA60">
            <v>-212848.88845003588</v>
          </cell>
          <cell r="BB60">
            <v>-115742.20743584425</v>
          </cell>
          <cell r="BC60">
            <v>-103592.12825696118</v>
          </cell>
          <cell r="BE60">
            <v>-58906.832023941053</v>
          </cell>
          <cell r="BF60">
            <v>-47852.496181006885</v>
          </cell>
          <cell r="BG60">
            <v>-54447.804953903775</v>
          </cell>
          <cell r="BH60">
            <v>-52192.396564408948</v>
          </cell>
          <cell r="BI60">
            <v>-140038.92932969431</v>
          </cell>
          <cell r="BJ60">
            <v>-52665.408331405059</v>
          </cell>
          <cell r="BK60">
            <v>-61294.402481940473</v>
          </cell>
          <cell r="BL60">
            <v>-51399.731692552232</v>
          </cell>
          <cell r="BM60">
            <v>-47205.998930603469</v>
          </cell>
          <cell r="BN60">
            <v>-63766.494019289559</v>
          </cell>
          <cell r="BO60">
            <v>0</v>
          </cell>
          <cell r="BP60">
            <v>0</v>
          </cell>
          <cell r="BQ60">
            <v>-57494.211982860594</v>
          </cell>
          <cell r="BR60">
            <v>-48564.489918334424</v>
          </cell>
          <cell r="BS60">
            <v>0</v>
          </cell>
          <cell r="BT60">
            <v>0</v>
          </cell>
        </row>
        <row r="61">
          <cell r="D61">
            <v>-596.85044301368748</v>
          </cell>
          <cell r="E61">
            <v>-644.59448767054607</v>
          </cell>
          <cell r="F61">
            <v>-1263.113582323308</v>
          </cell>
          <cell r="G61">
            <v>-1252.6828513526339</v>
          </cell>
          <cell r="H61">
            <v>-1164.4554947756901</v>
          </cell>
          <cell r="I61">
            <v>-735.34370588605805</v>
          </cell>
          <cell r="J61">
            <v>-1121.102160879394</v>
          </cell>
          <cell r="K61">
            <v>-1403.72138159315</v>
          </cell>
          <cell r="L61">
            <v>-1670.3371010041101</v>
          </cell>
          <cell r="M61">
            <v>-808.47651354858306</v>
          </cell>
          <cell r="N61">
            <v>-1363.313838558083</v>
          </cell>
          <cell r="O61">
            <v>-976.03101453783711</v>
          </cell>
          <cell r="P61">
            <v>-751.00531721888456</v>
          </cell>
          <cell r="Q61">
            <v>-1091.750125673444</v>
          </cell>
          <cell r="R61">
            <v>-1113.1616409544793</v>
          </cell>
          <cell r="S61">
            <v>-666.87544696772795</v>
          </cell>
          <cell r="T61">
            <v>271.60676542911801</v>
          </cell>
          <cell r="U61">
            <v>-1366.2389710111547</v>
          </cell>
          <cell r="V61">
            <v>-1807.7346742112709</v>
          </cell>
          <cell r="W61">
            <v>-711.71421992292767</v>
          </cell>
          <cell r="X61">
            <v>-813.60239558414901</v>
          </cell>
          <cell r="Y61">
            <v>-3012.4084319847302</v>
          </cell>
          <cell r="Z61">
            <v>-778.70920332346907</v>
          </cell>
          <cell r="AA61">
            <v>-696.02305647718697</v>
          </cell>
          <cell r="AB61">
            <v>-625.58332660160295</v>
          </cell>
          <cell r="AE61">
            <v>-335.9360873393789</v>
          </cell>
          <cell r="AF61">
            <v>-772.67161633872297</v>
          </cell>
          <cell r="AI61">
            <v>-1013.90838707787</v>
          </cell>
          <cell r="AJ61">
            <v>-817.46504724480303</v>
          </cell>
          <cell r="AM61">
            <v>-838.71290702659189</v>
          </cell>
          <cell r="AN61">
            <v>-706.83648666569991</v>
          </cell>
          <cell r="AQ61">
            <v>-964.02055335655541</v>
          </cell>
          <cell r="AR61">
            <v>-1114.6732255817958</v>
          </cell>
          <cell r="AU61">
            <v>-772.34830512488168</v>
          </cell>
          <cell r="AV61">
            <v>-437.34371332932102</v>
          </cell>
          <cell r="AZ61">
            <v>-11505.607796988155</v>
          </cell>
          <cell r="BA61">
            <v>-9199.2174019293489</v>
          </cell>
          <cell r="BB61">
            <v>-7658.812235774516</v>
          </cell>
          <cell r="BC61">
            <v>-7447.1351002500051</v>
          </cell>
          <cell r="BE61">
            <v>-4530.0378191571981</v>
          </cell>
          <cell r="BF61">
            <v>-3431.6430387934879</v>
          </cell>
          <cell r="BG61">
            <v>-2188.4147071051871</v>
          </cell>
          <cell r="BH61">
            <v>-3747.5295817607848</v>
          </cell>
          <cell r="BI61">
            <v>-2354.6206814284924</v>
          </cell>
          <cell r="BJ61">
            <v>-1293.0009473739156</v>
          </cell>
          <cell r="BK61">
            <v>-5470.3975286693294</v>
          </cell>
          <cell r="BL61">
            <v>-3699.6055184892189</v>
          </cell>
          <cell r="BM61">
            <v>-2045.8675308944357</v>
          </cell>
          <cell r="BN61">
            <v>-2215.7199901851291</v>
          </cell>
          <cell r="BO61">
            <v>0</v>
          </cell>
          <cell r="BP61">
            <v>0</v>
          </cell>
          <cell r="BQ61">
            <v>-2575.0817655080291</v>
          </cell>
          <cell r="BR61">
            <v>-2258.8534255768168</v>
          </cell>
          <cell r="BS61">
            <v>0</v>
          </cell>
          <cell r="BT61">
            <v>0</v>
          </cell>
        </row>
        <row r="62">
          <cell r="D62">
            <v>-429599.8407877041</v>
          </cell>
          <cell r="E62">
            <v>-681319.96712528449</v>
          </cell>
          <cell r="F62">
            <v>-890372.43925327307</v>
          </cell>
          <cell r="G62">
            <v>-784380.5843374657</v>
          </cell>
          <cell r="H62">
            <v>-424357.92701263598</v>
          </cell>
          <cell r="I62">
            <v>-669242.07460139715</v>
          </cell>
          <cell r="J62">
            <v>-827401.07143765222</v>
          </cell>
          <cell r="K62">
            <v>-584103.75483017555</v>
          </cell>
          <cell r="L62">
            <v>-414939.39493024419</v>
          </cell>
          <cell r="M62">
            <v>-746622.91935957607</v>
          </cell>
          <cell r="N62">
            <v>-824650.66430984938</v>
          </cell>
          <cell r="O62">
            <v>-322496.46713604417</v>
          </cell>
          <cell r="P62">
            <v>-379832.12224645127</v>
          </cell>
          <cell r="Q62">
            <v>-808497.3935171807</v>
          </cell>
          <cell r="R62">
            <v>-808473.27802831191</v>
          </cell>
          <cell r="S62">
            <v>-338812.93079531123</v>
          </cell>
          <cell r="T62">
            <v>-401070.53921076376</v>
          </cell>
          <cell r="U62">
            <v>-812507.0987956184</v>
          </cell>
          <cell r="V62">
            <v>-813994.48226174514</v>
          </cell>
          <cell r="W62">
            <v>-605388.3735973154</v>
          </cell>
          <cell r="X62">
            <v>-465548.69027357991</v>
          </cell>
          <cell r="Y62">
            <v>-791070.26261044713</v>
          </cell>
          <cell r="Z62">
            <v>-825079.18987628922</v>
          </cell>
          <cell r="AA62">
            <v>-323561.7636612496</v>
          </cell>
          <cell r="AB62">
            <v>-533091.77855933073</v>
          </cell>
          <cell r="AE62">
            <v>-342749.73615616723</v>
          </cell>
          <cell r="AF62">
            <v>-713781.49826116569</v>
          </cell>
          <cell r="AI62">
            <v>-411279.98049539397</v>
          </cell>
          <cell r="AJ62">
            <v>-545974.76408090768</v>
          </cell>
          <cell r="AM62">
            <v>-350502.72228840849</v>
          </cell>
          <cell r="AN62">
            <v>-559140.76786223112</v>
          </cell>
          <cell r="AQ62">
            <v>-446257.84944601374</v>
          </cell>
          <cell r="AR62">
            <v>-625767.89256581513</v>
          </cell>
          <cell r="AU62">
            <v>-602527.4839599058</v>
          </cell>
          <cell r="AV62">
            <v>-737519.28726184752</v>
          </cell>
          <cell r="AZ62">
            <v>-5999958.1424792567</v>
          </cell>
          <cell r="BA62">
            <v>-6230624.5030526761</v>
          </cell>
          <cell r="BB62">
            <v>-4509260.7160095042</v>
          </cell>
          <cell r="BC62">
            <v>-4989971.1251671202</v>
          </cell>
          <cell r="BE62">
            <v>-2256382.8349434473</v>
          </cell>
          <cell r="BF62">
            <v>-1268897.1627305844</v>
          </cell>
          <cell r="BG62">
            <v>-2097184.9610862574</v>
          </cell>
          <cell r="BH62">
            <v>-2542424.1750007747</v>
          </cell>
          <cell r="BI62">
            <v>-1266694.7715286708</v>
          </cell>
          <cell r="BJ62">
            <v>-1246454.3517307949</v>
          </cell>
          <cell r="BK62">
            <v>-2412075.7549232459</v>
          </cell>
          <cell r="BL62">
            <v>-2447546.950166346</v>
          </cell>
          <cell r="BM62">
            <v>-1077592.4803128107</v>
          </cell>
          <cell r="BN62">
            <v>-1792845.0409014039</v>
          </cell>
          <cell r="BO62">
            <v>0</v>
          </cell>
          <cell r="BP62">
            <v>0</v>
          </cell>
          <cell r="BQ62">
            <v>-1399288.0556943282</v>
          </cell>
          <cell r="BR62">
            <v>-1922427.9476898937</v>
          </cell>
          <cell r="BS62">
            <v>0</v>
          </cell>
          <cell r="BT62">
            <v>0</v>
          </cell>
        </row>
        <row r="64">
          <cell r="D64">
            <v>-79550.178870850592</v>
          </cell>
          <cell r="E64">
            <v>-15944.352850814932</v>
          </cell>
          <cell r="F64">
            <v>130785.89962165174</v>
          </cell>
          <cell r="G64">
            <v>16859.799445656128</v>
          </cell>
          <cell r="H64">
            <v>-146745.48776556179</v>
          </cell>
          <cell r="I64">
            <v>-73954.211807107087</v>
          </cell>
          <cell r="J64">
            <v>22791.87393717072</v>
          </cell>
          <cell r="K64">
            <v>-10477.263202415314</v>
          </cell>
          <cell r="L64">
            <v>-129437.32049819687</v>
          </cell>
          <cell r="M64">
            <v>-48255.658484148327</v>
          </cell>
          <cell r="N64">
            <v>109456.30548844126</v>
          </cell>
          <cell r="O64">
            <v>-139156.13041246269</v>
          </cell>
          <cell r="P64">
            <v>-123579.36753801425</v>
          </cell>
          <cell r="Q64">
            <v>-77324.876662503812</v>
          </cell>
          <cell r="R64">
            <v>53412.764376724837</v>
          </cell>
          <cell r="S64">
            <v>-72879.26963148138</v>
          </cell>
          <cell r="T64">
            <v>-81538.738472525787</v>
          </cell>
          <cell r="U64">
            <v>-74396.652144387015</v>
          </cell>
          <cell r="V64">
            <v>48741.071481239516</v>
          </cell>
          <cell r="W64">
            <v>-482777.33755278564</v>
          </cell>
          <cell r="X64">
            <v>-152628.8574442768</v>
          </cell>
          <cell r="Y64">
            <v>-34266.643824212253</v>
          </cell>
          <cell r="Z64">
            <v>126362.47386798949</v>
          </cell>
          <cell r="AA64">
            <v>-161489.91304702582</v>
          </cell>
          <cell r="AB64">
            <v>-119411.31967193994</v>
          </cell>
          <cell r="AE64">
            <v>-141707.46507848325</v>
          </cell>
          <cell r="AF64">
            <v>-297890.63270474406</v>
          </cell>
          <cell r="AI64">
            <v>-261463.4478169264</v>
          </cell>
          <cell r="AJ64">
            <v>-61925.325932256994</v>
          </cell>
          <cell r="AM64">
            <v>-98237.856704113568</v>
          </cell>
          <cell r="AN64">
            <v>26867.826005091076</v>
          </cell>
          <cell r="AQ64">
            <v>-134641.241040188</v>
          </cell>
          <cell r="AR64">
            <v>21067.157702872995</v>
          </cell>
          <cell r="AU64">
            <v>-268881.75299293414</v>
          </cell>
          <cell r="AV64">
            <v>25493.465051309206</v>
          </cell>
          <cell r="AZ64">
            <v>-1665288.7591073522</v>
          </cell>
          <cell r="BA64">
            <v>-1119278.7801390924</v>
          </cell>
          <cell r="BB64">
            <v>-324143.39577317378</v>
          </cell>
          <cell r="BC64">
            <v>491550.38877321873</v>
          </cell>
          <cell r="BE64">
            <v>95942.655169048347</v>
          </cell>
          <cell r="BF64">
            <v>-355733.98713460937</v>
          </cell>
          <cell r="BG64">
            <v>-138154.22314207</v>
          </cell>
          <cell r="BH64">
            <v>263034.0790472636</v>
          </cell>
          <cell r="BI64">
            <v>-694810.73759672965</v>
          </cell>
          <cell r="BJ64">
            <v>-357748.96345481672</v>
          </cell>
          <cell r="BK64">
            <v>-185989.17263110261</v>
          </cell>
          <cell r="BL64">
            <v>228516.3097259542</v>
          </cell>
          <cell r="BM64">
            <v>-564659.82594243542</v>
          </cell>
          <cell r="BN64">
            <v>-479224.27830894082</v>
          </cell>
          <cell r="BO64">
            <v>0</v>
          </cell>
          <cell r="BP64">
            <v>0</v>
          </cell>
          <cell r="BQ64">
            <v>-501760.85073723586</v>
          </cell>
          <cell r="BR64">
            <v>73428.448759273393</v>
          </cell>
          <cell r="BS64">
            <v>0</v>
          </cell>
          <cell r="BT64">
            <v>0</v>
          </cell>
        </row>
        <row r="66">
          <cell r="D66">
            <v>-54264.105873767257</v>
          </cell>
          <cell r="E66">
            <v>-101686.88216923078</v>
          </cell>
          <cell r="F66">
            <v>-40237.640097991309</v>
          </cell>
          <cell r="G66">
            <v>-27604.481180174149</v>
          </cell>
          <cell r="H66">
            <v>-86854.261615662574</v>
          </cell>
          <cell r="I66">
            <v>-84547.678867157636</v>
          </cell>
          <cell r="J66">
            <v>-49495.78412466844</v>
          </cell>
          <cell r="K66">
            <v>-1978763.0363582931</v>
          </cell>
          <cell r="L66">
            <v>-153748.0483211503</v>
          </cell>
          <cell r="M66">
            <v>-67771.137542758195</v>
          </cell>
          <cell r="N66">
            <v>-59122.080453308845</v>
          </cell>
          <cell r="O66">
            <v>-45085.382202572262</v>
          </cell>
          <cell r="P66">
            <v>-51513.552323949079</v>
          </cell>
          <cell r="Q66">
            <v>-65733.213154627505</v>
          </cell>
          <cell r="R66">
            <v>-36170.398062744513</v>
          </cell>
          <cell r="S66">
            <v>-20209.082106365913</v>
          </cell>
          <cell r="T66">
            <v>-89187.296608878634</v>
          </cell>
          <cell r="U66">
            <v>-176546.72747546004</v>
          </cell>
          <cell r="V66">
            <v>-53070.176676915384</v>
          </cell>
          <cell r="W66">
            <v>-491186.93522001599</v>
          </cell>
          <cell r="X66">
            <v>-629217.68682504806</v>
          </cell>
          <cell r="Y66">
            <v>-94044.235054065852</v>
          </cell>
          <cell r="Z66">
            <v>7576.5584209804729</v>
          </cell>
          <cell r="AA66">
            <v>-56302.174461326947</v>
          </cell>
          <cell r="AB66">
            <v>-69558.169027797543</v>
          </cell>
          <cell r="AE66">
            <v>-40378.264925759569</v>
          </cell>
          <cell r="AF66">
            <v>-204413.5069643351</v>
          </cell>
          <cell r="AI66">
            <v>-53560.913270519901</v>
          </cell>
          <cell r="AJ66">
            <v>-31946.445476188193</v>
          </cell>
          <cell r="AM66">
            <v>-102349.7588892628</v>
          </cell>
          <cell r="AN66">
            <v>-98970.395935794048</v>
          </cell>
          <cell r="AQ66">
            <v>-70831.098824333734</v>
          </cell>
          <cell r="AR66">
            <v>-51740.173016730856</v>
          </cell>
          <cell r="AU66">
            <v>-543764.88810331875</v>
          </cell>
          <cell r="AV66">
            <v>-1443516.8079748792</v>
          </cell>
          <cell r="AZ66">
            <v>-3440434.6512794863</v>
          </cell>
          <cell r="BA66">
            <v>-2964930.4499641806</v>
          </cell>
          <cell r="BB66">
            <v>-590329.87426330009</v>
          </cell>
          <cell r="BC66">
            <v>-230519.52099464805</v>
          </cell>
          <cell r="BE66">
            <v>-2016766.1532760097</v>
          </cell>
          <cell r="BF66">
            <v>-294866.41581058013</v>
          </cell>
          <cell r="BG66">
            <v>-254005.69857914664</v>
          </cell>
          <cell r="BH66">
            <v>-148855.50467596861</v>
          </cell>
          <cell r="BI66">
            <v>-556481.39952895418</v>
          </cell>
          <cell r="BJ66">
            <v>-769918.53575787577</v>
          </cell>
          <cell r="BK66">
            <v>-336324.17568415345</v>
          </cell>
          <cell r="BL66">
            <v>-81664.016318679409</v>
          </cell>
          <cell r="BM66">
            <v>-150241.35265760642</v>
          </cell>
          <cell r="BN66">
            <v>-305918.12146832084</v>
          </cell>
          <cell r="BO66">
            <v>0</v>
          </cell>
          <cell r="BP66">
            <v>0</v>
          </cell>
          <cell r="BQ66">
            <v>-716945.7458169153</v>
          </cell>
          <cell r="BR66">
            <v>-1594227.3769274042</v>
          </cell>
          <cell r="BS66">
            <v>0</v>
          </cell>
          <cell r="BT66">
            <v>0</v>
          </cell>
        </row>
        <row r="67">
          <cell r="D67">
            <v>2302.82069240901</v>
          </cell>
          <cell r="E67">
            <v>1327.9204820027401</v>
          </cell>
          <cell r="F67">
            <v>4712.2975964390298</v>
          </cell>
          <cell r="G67">
            <v>787.67019037566604</v>
          </cell>
          <cell r="H67">
            <v>4158.71793708312</v>
          </cell>
          <cell r="I67">
            <v>1120.7264312267901</v>
          </cell>
          <cell r="J67">
            <v>4883.5324706598803</v>
          </cell>
          <cell r="K67">
            <v>5567.5182197645499</v>
          </cell>
          <cell r="L67">
            <v>1007.65503304381</v>
          </cell>
          <cell r="M67">
            <v>2114.4484802237898</v>
          </cell>
          <cell r="N67">
            <v>8326.0184931711592</v>
          </cell>
          <cell r="O67">
            <v>2784.21468288386</v>
          </cell>
          <cell r="P67">
            <v>1737.58956885111</v>
          </cell>
          <cell r="Q67">
            <v>1292.4957483908499</v>
          </cell>
          <cell r="R67">
            <v>6936.8403492009402</v>
          </cell>
          <cell r="S67">
            <v>2116.0393066931701</v>
          </cell>
          <cell r="T67">
            <v>788.00962039711499</v>
          </cell>
          <cell r="U67">
            <v>2187.5713633209402</v>
          </cell>
          <cell r="V67">
            <v>8787.4263711365493</v>
          </cell>
          <cell r="W67">
            <v>1051.48088371267</v>
          </cell>
          <cell r="X67">
            <v>1836.90496821396</v>
          </cell>
          <cell r="Y67">
            <v>2189.8479808760299</v>
          </cell>
          <cell r="Z67">
            <v>29539.779234882379</v>
          </cell>
          <cell r="AA67">
            <v>19147.639439934203</v>
          </cell>
          <cell r="AB67">
            <v>778.74545914047894</v>
          </cell>
          <cell r="AE67">
            <v>-1037.5487869439901</v>
          </cell>
          <cell r="AF67">
            <v>1308.37821734166</v>
          </cell>
          <cell r="AI67">
            <v>10987.1371047505</v>
          </cell>
          <cell r="AJ67">
            <v>932.15140197696496</v>
          </cell>
          <cell r="AM67">
            <v>733.38498151052102</v>
          </cell>
          <cell r="AN67">
            <v>1074.0309298556601</v>
          </cell>
          <cell r="AQ67">
            <v>-6937.17926905472</v>
          </cell>
          <cell r="AR67">
            <v>2169.4704076836997</v>
          </cell>
          <cell r="AU67">
            <v>14463.206696277</v>
          </cell>
          <cell r="AV67">
            <v>3012.0717987297403</v>
          </cell>
          <cell r="AZ67">
            <v>50397.092284574741</v>
          </cell>
          <cell r="BA67">
            <v>21106.546034726329</v>
          </cell>
          <cell r="BB67">
            <v>10233.010486041139</v>
          </cell>
          <cell r="BC67">
            <v>63185.894515489934</v>
          </cell>
          <cell r="BE67">
            <v>7088.7172448115234</v>
          </cell>
          <cell r="BF67">
            <v>7469.1936625359403</v>
          </cell>
          <cell r="BG67">
            <v>4563.09539345332</v>
          </cell>
          <cell r="BH67">
            <v>17921.848560270068</v>
          </cell>
          <cell r="BI67">
            <v>5951.7348732896999</v>
          </cell>
          <cell r="BJ67">
            <v>4362.5041574621855</v>
          </cell>
          <cell r="BK67">
            <v>5669.9150925878203</v>
          </cell>
          <cell r="BL67">
            <v>45264.045955219866</v>
          </cell>
          <cell r="BM67">
            <v>29097.227757740715</v>
          </cell>
          <cell r="BN67">
            <v>3019.2750784591035</v>
          </cell>
          <cell r="BO67">
            <v>0</v>
          </cell>
          <cell r="BP67">
            <v>0</v>
          </cell>
          <cell r="BQ67">
            <v>8259.4124087328019</v>
          </cell>
          <cell r="BR67">
            <v>6255.5731362691004</v>
          </cell>
          <cell r="BS67">
            <v>0</v>
          </cell>
          <cell r="BT67">
            <v>0</v>
          </cell>
        </row>
        <row r="68">
          <cell r="D68">
            <v>-57647.825123710994</v>
          </cell>
          <cell r="E68">
            <v>-82508.112662379499</v>
          </cell>
          <cell r="F68">
            <v>-55575.023904597401</v>
          </cell>
          <cell r="G68">
            <v>-40232.187411701598</v>
          </cell>
          <cell r="H68">
            <v>-52748.780236082202</v>
          </cell>
          <cell r="I68">
            <v>-76781.663136335192</v>
          </cell>
          <cell r="J68">
            <v>-53329.511839304301</v>
          </cell>
          <cell r="K68">
            <v>-42729.513779515</v>
          </cell>
          <cell r="L68">
            <v>-83250.423537766095</v>
          </cell>
          <cell r="M68">
            <v>-100109.07431712101</v>
          </cell>
          <cell r="N68">
            <v>-55259.795061835604</v>
          </cell>
          <cell r="O68">
            <v>-42507.250813395403</v>
          </cell>
          <cell r="P68">
            <v>-62535.762174698801</v>
          </cell>
          <cell r="Q68">
            <v>-69135.199464878897</v>
          </cell>
          <cell r="R68">
            <v>-55476.150597037005</v>
          </cell>
          <cell r="S68">
            <v>-39098.110023044799</v>
          </cell>
          <cell r="T68">
            <v>-58564.064167321601</v>
          </cell>
          <cell r="U68">
            <v>-78724.436968024398</v>
          </cell>
          <cell r="V68">
            <v>-58259.216454903297</v>
          </cell>
          <cell r="W68">
            <v>-47189.957338444801</v>
          </cell>
          <cell r="X68">
            <v>-67779.778325331805</v>
          </cell>
          <cell r="Y68">
            <v>-58561.879850134799</v>
          </cell>
          <cell r="Z68">
            <v>-58877.383830754101</v>
          </cell>
          <cell r="AA68">
            <v>-36219.2361398832</v>
          </cell>
          <cell r="AB68">
            <v>-64133.892009755204</v>
          </cell>
          <cell r="AE68">
            <v>-32466.859970514801</v>
          </cell>
          <cell r="AF68">
            <v>-71311.789510105096</v>
          </cell>
          <cell r="AI68">
            <v>-45819.944270982698</v>
          </cell>
          <cell r="AJ68">
            <v>-70684.728048087898</v>
          </cell>
          <cell r="AM68">
            <v>-59394.427014601097</v>
          </cell>
          <cell r="AN68">
            <v>-66105.949904806504</v>
          </cell>
          <cell r="AQ68">
            <v>-59015.201006246905</v>
          </cell>
          <cell r="AR68">
            <v>-72200.514519884498</v>
          </cell>
          <cell r="AU68">
            <v>-97914.325418107706</v>
          </cell>
          <cell r="AV68">
            <v>-78580.788202546901</v>
          </cell>
          <cell r="AZ68">
            <v>-586978.89387511369</v>
          </cell>
          <cell r="BA68">
            <v>-805544.29576009756</v>
          </cell>
          <cell r="BB68">
            <v>-465820.3663988738</v>
          </cell>
          <cell r="BC68">
            <v>-336777.08168843173</v>
          </cell>
          <cell r="BE68">
            <v>-127353.5818798923</v>
          </cell>
          <cell r="BF68">
            <v>-193647.0288975593</v>
          </cell>
          <cell r="BG68">
            <v>-259398.8501158357</v>
          </cell>
          <cell r="BH68">
            <v>-164164.33080573732</v>
          </cell>
          <cell r="BI68">
            <v>-128795.318174885</v>
          </cell>
          <cell r="BJ68">
            <v>-188879.60466735222</v>
          </cell>
          <cell r="BK68">
            <v>-206421.5162830381</v>
          </cell>
          <cell r="BL68">
            <v>-172612.75088269438</v>
          </cell>
          <cell r="BM68">
            <v>-114506.04038138071</v>
          </cell>
          <cell r="BN68">
            <v>-206130.4095679482</v>
          </cell>
          <cell r="BO68">
            <v>0</v>
          </cell>
          <cell r="BP68">
            <v>0</v>
          </cell>
          <cell r="BQ68">
            <v>-216323.95343895571</v>
          </cell>
          <cell r="BR68">
            <v>-216887.25262723787</v>
          </cell>
          <cell r="BS68">
            <v>0</v>
          </cell>
          <cell r="BT68">
            <v>0</v>
          </cell>
        </row>
        <row r="69">
          <cell r="D69">
            <v>1080.8985575347231</v>
          </cell>
          <cell r="E69">
            <v>-20506.689988854025</v>
          </cell>
          <cell r="F69">
            <v>10625.086210167063</v>
          </cell>
          <cell r="G69">
            <v>11840.03604115178</v>
          </cell>
          <cell r="H69">
            <v>-38264.199316663493</v>
          </cell>
          <cell r="I69">
            <v>-8885.7421620492405</v>
          </cell>
          <cell r="J69">
            <v>-1049.8047560240245</v>
          </cell>
          <cell r="K69">
            <v>-1941601.0407985428</v>
          </cell>
          <cell r="L69">
            <v>-71505.27981642801</v>
          </cell>
          <cell r="M69">
            <v>30222.488294138999</v>
          </cell>
          <cell r="N69">
            <v>-12188.303884644401</v>
          </cell>
          <cell r="O69">
            <v>-5362.34607206072</v>
          </cell>
          <cell r="P69">
            <v>9284.6202818986148</v>
          </cell>
          <cell r="Q69">
            <v>2109.4905618605426</v>
          </cell>
          <cell r="R69">
            <v>12368.912185091558</v>
          </cell>
          <cell r="S69">
            <v>16772.988609985714</v>
          </cell>
          <cell r="T69">
            <v>-31411.242061954144</v>
          </cell>
          <cell r="U69">
            <v>-100009.86187075658</v>
          </cell>
          <cell r="V69">
            <v>-3598.3865931486348</v>
          </cell>
          <cell r="W69">
            <v>-445048.45876528387</v>
          </cell>
          <cell r="X69">
            <v>-563274.81346793019</v>
          </cell>
          <cell r="Y69">
            <v>-37672.203184807098</v>
          </cell>
          <cell r="Z69">
            <v>36914.163016852195</v>
          </cell>
          <cell r="AA69">
            <v>-39230.57776137795</v>
          </cell>
          <cell r="AB69">
            <v>-6203.0224771828161</v>
          </cell>
          <cell r="AE69">
            <v>-6873.8561683007774</v>
          </cell>
          <cell r="AF69">
            <v>-134410.09567157167</v>
          </cell>
          <cell r="AI69">
            <v>-18728.106104287701</v>
          </cell>
          <cell r="AJ69">
            <v>37806.131169922737</v>
          </cell>
          <cell r="AM69">
            <v>-43688.716856172214</v>
          </cell>
          <cell r="AN69">
            <v>-33938.476960843203</v>
          </cell>
          <cell r="AQ69">
            <v>-4878.7185490321162</v>
          </cell>
          <cell r="AR69">
            <v>18290.871095469949</v>
          </cell>
          <cell r="AU69">
            <v>-460313.76938148809</v>
          </cell>
          <cell r="AV69">
            <v>-1367948.0915710621</v>
          </cell>
          <cell r="AZ69">
            <v>-2903852.8496889472</v>
          </cell>
          <cell r="BA69">
            <v>-2180492.7002388095</v>
          </cell>
          <cell r="BB69">
            <v>-134742.51835046741</v>
          </cell>
          <cell r="BC69">
            <v>43071.666178293759</v>
          </cell>
          <cell r="BE69">
            <v>-1896501.2886409289</v>
          </cell>
          <cell r="BF69">
            <v>-108688.58057555679</v>
          </cell>
          <cell r="BG69">
            <v>830.05614323573172</v>
          </cell>
          <cell r="BH69">
            <v>-2613.0224305013635</v>
          </cell>
          <cell r="BI69">
            <v>-433637.81622735888</v>
          </cell>
          <cell r="BJ69">
            <v>-585401.43524798576</v>
          </cell>
          <cell r="BK69">
            <v>-135572.57449370314</v>
          </cell>
          <cell r="BL69">
            <v>45684.688608795121</v>
          </cell>
          <cell r="BM69">
            <v>-64832.540033966434</v>
          </cell>
          <cell r="BN69">
            <v>-102806.98697883176</v>
          </cell>
          <cell r="BO69">
            <v>0</v>
          </cell>
          <cell r="BP69">
            <v>0</v>
          </cell>
          <cell r="BQ69">
            <v>-508881.2047866924</v>
          </cell>
          <cell r="BR69">
            <v>-1383595.6974364354</v>
          </cell>
          <cell r="BS69">
            <v>0</v>
          </cell>
          <cell r="BT69">
            <v>0</v>
          </cell>
        </row>
        <row r="71">
          <cell r="D71">
            <v>-133814.28474461785</v>
          </cell>
          <cell r="E71">
            <v>-117631.23502004571</v>
          </cell>
          <cell r="F71">
            <v>90548.259523660439</v>
          </cell>
          <cell r="G71">
            <v>-10744.681734518021</v>
          </cell>
          <cell r="H71">
            <v>-233599.74938122436</v>
          </cell>
          <cell r="I71">
            <v>-158501.89067426472</v>
          </cell>
          <cell r="J71">
            <v>-26703.91018749772</v>
          </cell>
          <cell r="K71">
            <v>-1989240.2995607085</v>
          </cell>
          <cell r="L71">
            <v>-283185.36881934718</v>
          </cell>
          <cell r="M71">
            <v>-116026.79602690652</v>
          </cell>
          <cell r="N71">
            <v>50334.225035132411</v>
          </cell>
          <cell r="O71">
            <v>-184241.51261503494</v>
          </cell>
          <cell r="P71">
            <v>-175092.91986196334</v>
          </cell>
          <cell r="Q71">
            <v>-143058.08981713132</v>
          </cell>
          <cell r="R71">
            <v>17242.366313980325</v>
          </cell>
          <cell r="S71">
            <v>-93088.35173784729</v>
          </cell>
          <cell r="T71">
            <v>-170726.03508140444</v>
          </cell>
          <cell r="U71">
            <v>-250943.37961984705</v>
          </cell>
          <cell r="V71">
            <v>-4329.1051956758674</v>
          </cell>
          <cell r="W71">
            <v>-973964.27277280157</v>
          </cell>
          <cell r="X71">
            <v>-781846.54426932486</v>
          </cell>
          <cell r="Y71">
            <v>-128310.8788782781</v>
          </cell>
          <cell r="Z71">
            <v>133939.03228896996</v>
          </cell>
          <cell r="AA71">
            <v>-217792.08750835276</v>
          </cell>
          <cell r="AB71">
            <v>-188969.48869973747</v>
          </cell>
          <cell r="AE71">
            <v>-182085.73000424283</v>
          </cell>
          <cell r="AF71">
            <v>-502304.13966907916</v>
          </cell>
          <cell r="AI71">
            <v>-315024.36108744633</v>
          </cell>
          <cell r="AJ71">
            <v>-93871.771408445187</v>
          </cell>
          <cell r="AM71">
            <v>-200587.61559337637</v>
          </cell>
          <cell r="AN71">
            <v>-72102.569930702972</v>
          </cell>
          <cell r="AQ71">
            <v>-205472.33986452175</v>
          </cell>
          <cell r="AR71">
            <v>-30673.015313857861</v>
          </cell>
          <cell r="AU71">
            <v>-812646.64109625295</v>
          </cell>
          <cell r="AV71">
            <v>-1418023.34292357</v>
          </cell>
          <cell r="AZ71">
            <v>-5105723.410386838</v>
          </cell>
          <cell r="BA71">
            <v>-4084209.2301032729</v>
          </cell>
          <cell r="BB71">
            <v>-914473.27003647387</v>
          </cell>
          <cell r="BC71">
            <v>261030.86777857068</v>
          </cell>
          <cell r="BE71">
            <v>-1920823.4981069614</v>
          </cell>
          <cell r="BF71">
            <v>-650600.4029451895</v>
          </cell>
          <cell r="BG71">
            <v>-392159.92172121664</v>
          </cell>
          <cell r="BH71">
            <v>114178.57437129499</v>
          </cell>
          <cell r="BI71">
            <v>-1251292.1371256839</v>
          </cell>
          <cell r="BJ71">
            <v>-1127667.4992126925</v>
          </cell>
          <cell r="BK71">
            <v>-522313.34831525607</v>
          </cell>
          <cell r="BL71">
            <v>146852.29340727479</v>
          </cell>
          <cell r="BM71">
            <v>-714901.17860004189</v>
          </cell>
          <cell r="BN71">
            <v>-785142.39977726166</v>
          </cell>
          <cell r="BO71">
            <v>0</v>
          </cell>
          <cell r="BP71">
            <v>0</v>
          </cell>
          <cell r="BQ71">
            <v>-1218706.5965541513</v>
          </cell>
          <cell r="BR71">
            <v>-1520798.9281681308</v>
          </cell>
          <cell r="BS71">
            <v>0</v>
          </cell>
          <cell r="BT71">
            <v>0</v>
          </cell>
        </row>
        <row r="73">
          <cell r="D73">
            <v>854.20687835478896</v>
          </cell>
          <cell r="E73">
            <v>-456.97325350042399</v>
          </cell>
          <cell r="F73">
            <v>193.95755351225301</v>
          </cell>
          <cell r="G73">
            <v>-1949.2243443264399</v>
          </cell>
          <cell r="H73">
            <v>1030.4393162834001</v>
          </cell>
          <cell r="I73">
            <v>1369.4873207599701</v>
          </cell>
          <cell r="J73">
            <v>528.02331456522006</v>
          </cell>
          <cell r="K73">
            <v>5414.0325351297697</v>
          </cell>
          <cell r="L73">
            <v>919.63701296526403</v>
          </cell>
          <cell r="M73">
            <v>277.69017114866</v>
          </cell>
          <cell r="N73">
            <v>21.722881618811599</v>
          </cell>
          <cell r="O73">
            <v>4073.22372068718</v>
          </cell>
          <cell r="P73">
            <v>510.83802869406497</v>
          </cell>
          <cell r="Q73">
            <v>-76.027155531528805</v>
          </cell>
          <cell r="R73">
            <v>952.19257223168506</v>
          </cell>
          <cell r="S73">
            <v>33.388070368817701</v>
          </cell>
          <cell r="T73">
            <v>620.07514334265704</v>
          </cell>
          <cell r="U73">
            <v>1159.3660979746501</v>
          </cell>
          <cell r="V73">
            <v>107.659127957818</v>
          </cell>
          <cell r="W73">
            <v>-302.44480564475799</v>
          </cell>
          <cell r="X73">
            <v>1508.13773039647</v>
          </cell>
          <cell r="Y73">
            <v>-5.9492627837816601</v>
          </cell>
          <cell r="Z73">
            <v>132.82711622707302</v>
          </cell>
          <cell r="AA73">
            <v>757.71701799255095</v>
          </cell>
          <cell r="AB73">
            <v>913.44792215420705</v>
          </cell>
          <cell r="AE73">
            <v>-173.712761727631</v>
          </cell>
          <cell r="AF73">
            <v>451.56652862933799</v>
          </cell>
          <cell r="AI73">
            <v>176.56582547414899</v>
          </cell>
          <cell r="AJ73">
            <v>912.29156072249407</v>
          </cell>
          <cell r="AM73">
            <v>396.51174991764401</v>
          </cell>
          <cell r="AN73">
            <v>434.73544505117599</v>
          </cell>
          <cell r="AQ73">
            <v>141.88361856490698</v>
          </cell>
          <cell r="AR73">
            <v>-952.2581302919009</v>
          </cell>
          <cell r="AU73">
            <v>1287.26600133436</v>
          </cell>
          <cell r="AV73">
            <v>-1551.66391593238</v>
          </cell>
          <cell r="AZ73">
            <v>9647.995015493505</v>
          </cell>
          <cell r="BA73">
            <v>5651.4535203695796</v>
          </cell>
          <cell r="BB73">
            <v>2267.5939180675459</v>
          </cell>
          <cell r="BC73">
            <v>1936.382566112861</v>
          </cell>
          <cell r="BE73">
            <v>3257.5965785262856</v>
          </cell>
          <cell r="BF73">
            <v>2804.2832076034533</v>
          </cell>
          <cell r="BG73">
            <v>1190.204238408206</v>
          </cell>
          <cell r="BH73">
            <v>743.70374969628472</v>
          </cell>
          <cell r="BI73">
            <v>3804.1669854112397</v>
          </cell>
          <cell r="BJ73">
            <v>2639.0509024331923</v>
          </cell>
          <cell r="BK73">
            <v>1077.3896796593397</v>
          </cell>
          <cell r="BL73">
            <v>1192.6788164165762</v>
          </cell>
          <cell r="BM73">
            <v>760.57008173906888</v>
          </cell>
          <cell r="BN73">
            <v>2277.3060115060389</v>
          </cell>
          <cell r="BO73">
            <v>0</v>
          </cell>
          <cell r="BP73">
            <v>0</v>
          </cell>
          <cell r="BQ73">
            <v>1825.661369816911</v>
          </cell>
          <cell r="BR73">
            <v>-2069.1866011731049</v>
          </cell>
          <cell r="BS73">
            <v>0</v>
          </cell>
          <cell r="BT73">
            <v>0</v>
          </cell>
        </row>
        <row r="75">
          <cell r="D75">
            <v>-132960.07786626305</v>
          </cell>
          <cell r="E75">
            <v>-118088.20827354614</v>
          </cell>
          <cell r="F75">
            <v>90742.217077172696</v>
          </cell>
          <cell r="G75">
            <v>-12693.90607884446</v>
          </cell>
          <cell r="H75">
            <v>-232569.31006494098</v>
          </cell>
          <cell r="I75">
            <v>-157132.40335350475</v>
          </cell>
          <cell r="J75">
            <v>-26175.8868729325</v>
          </cell>
          <cell r="K75">
            <v>-1983826.2670255788</v>
          </cell>
          <cell r="L75">
            <v>-282265.7318063819</v>
          </cell>
          <cell r="M75">
            <v>-115747.10585575787</v>
          </cell>
          <cell r="N75">
            <v>50355.947916751225</v>
          </cell>
          <cell r="O75">
            <v>-180168.28889434776</v>
          </cell>
          <cell r="P75">
            <v>-174582.08183326927</v>
          </cell>
          <cell r="Q75">
            <v>-143134.11697266286</v>
          </cell>
          <cell r="R75">
            <v>18194.558886212009</v>
          </cell>
          <cell r="S75">
            <v>-93054.963667478471</v>
          </cell>
          <cell r="T75">
            <v>-170105.95993806177</v>
          </cell>
          <cell r="U75">
            <v>-249784.0135218724</v>
          </cell>
          <cell r="V75">
            <v>-4221.4460677180496</v>
          </cell>
          <cell r="W75">
            <v>-974266.71757844638</v>
          </cell>
          <cell r="X75">
            <v>-780337.40653892839</v>
          </cell>
          <cell r="Y75">
            <v>-128317.82814106188</v>
          </cell>
          <cell r="Z75">
            <v>134071.85940519703</v>
          </cell>
          <cell r="AA75">
            <v>-217034.37049036022</v>
          </cell>
          <cell r="AB75">
            <v>-188056.04077758326</v>
          </cell>
          <cell r="AE75">
            <v>-182259.44276597045</v>
          </cell>
          <cell r="AF75">
            <v>-501852.57314044982</v>
          </cell>
          <cell r="AI75">
            <v>-314847.79526197218</v>
          </cell>
          <cell r="AJ75">
            <v>-92959.479847722687</v>
          </cell>
          <cell r="AM75">
            <v>-200191.10384345872</v>
          </cell>
          <cell r="AN75">
            <v>-71667.834485651794</v>
          </cell>
          <cell r="AQ75">
            <v>-205330.45624595686</v>
          </cell>
          <cell r="AR75">
            <v>-31625.273444149763</v>
          </cell>
          <cell r="AU75">
            <v>-811359.37509491853</v>
          </cell>
          <cell r="AV75">
            <v>-1419575.0068395024</v>
          </cell>
          <cell r="AZ75">
            <v>-5096075.4153713444</v>
          </cell>
          <cell r="BA75">
            <v>-4078557.7765829032</v>
          </cell>
          <cell r="BB75">
            <v>-912205.67611840635</v>
          </cell>
          <cell r="BC75">
            <v>262967.25034468353</v>
          </cell>
          <cell r="BE75">
            <v>-1917565.9015284351</v>
          </cell>
          <cell r="BF75">
            <v>-647796.11973758601</v>
          </cell>
          <cell r="BG75">
            <v>-390969.71748280845</v>
          </cell>
          <cell r="BH75">
            <v>114922.27812099128</v>
          </cell>
          <cell r="BI75">
            <v>-1247487.9701402728</v>
          </cell>
          <cell r="BJ75">
            <v>-1125028.4483102593</v>
          </cell>
          <cell r="BK75">
            <v>-521235.95863559673</v>
          </cell>
          <cell r="BL75">
            <v>148044.97222369135</v>
          </cell>
          <cell r="BM75">
            <v>-714140.60851830279</v>
          </cell>
          <cell r="BN75">
            <v>-782865.09376575565</v>
          </cell>
          <cell r="BO75">
            <v>0</v>
          </cell>
          <cell r="BP75">
            <v>0</v>
          </cell>
          <cell r="BQ75">
            <v>-1216880.9351843344</v>
          </cell>
          <cell r="BR75">
            <v>-1522868.1147693039</v>
          </cell>
          <cell r="BS75">
            <v>0</v>
          </cell>
          <cell r="BT75">
            <v>0</v>
          </cell>
        </row>
        <row r="77">
          <cell r="D77">
            <v>21456.576963634201</v>
          </cell>
          <cell r="E77">
            <v>8026.7285150650996</v>
          </cell>
          <cell r="F77">
            <v>1625.49821063852</v>
          </cell>
          <cell r="G77">
            <v>5369.6832649387397</v>
          </cell>
          <cell r="H77">
            <v>146134.309127318</v>
          </cell>
          <cell r="I77">
            <v>3228.4573272119501</v>
          </cell>
          <cell r="J77">
            <v>2022.78494930182</v>
          </cell>
          <cell r="K77">
            <v>-182327.13430120001</v>
          </cell>
          <cell r="L77">
            <v>49338.501853909002</v>
          </cell>
          <cell r="M77">
            <v>-359.98982751179597</v>
          </cell>
          <cell r="N77">
            <v>3230.5706823290102</v>
          </cell>
          <cell r="O77">
            <v>44510.2625809643</v>
          </cell>
          <cell r="P77">
            <v>40168.070031445299</v>
          </cell>
          <cell r="Q77">
            <v>-6992.8652988417398</v>
          </cell>
          <cell r="R77">
            <v>-2617.37348368519</v>
          </cell>
          <cell r="S77">
            <v>9571.5178362211009</v>
          </cell>
          <cell r="T77">
            <v>31900.141834867398</v>
          </cell>
          <cell r="U77">
            <v>3300.0773277716198</v>
          </cell>
          <cell r="V77">
            <v>2052.7240404006998</v>
          </cell>
          <cell r="W77">
            <v>303362.15089841402</v>
          </cell>
          <cell r="X77">
            <v>283320.44041147601</v>
          </cell>
          <cell r="Y77">
            <v>1730.4195490934001</v>
          </cell>
          <cell r="Z77">
            <v>-2227.3098833407698</v>
          </cell>
          <cell r="AA77">
            <v>42487.810735702595</v>
          </cell>
          <cell r="AB77">
            <v>37422.185872218499</v>
          </cell>
          <cell r="AE77">
            <v>42321.655234870901</v>
          </cell>
          <cell r="AF77">
            <v>52220.912634843204</v>
          </cell>
          <cell r="AI77">
            <v>56206.157354971103</v>
          </cell>
          <cell r="AJ77">
            <v>1350.9125055146599</v>
          </cell>
          <cell r="AM77">
            <v>47463.650446650601</v>
          </cell>
          <cell r="AN77">
            <v>2849.7106816867299</v>
          </cell>
          <cell r="AQ77">
            <v>28822.4782093104</v>
          </cell>
          <cell r="AR77">
            <v>-1261795.24902141</v>
          </cell>
          <cell r="AU77">
            <v>178118.30249431499</v>
          </cell>
          <cell r="AV77">
            <v>26698.6909433031</v>
          </cell>
          <cell r="AZ77">
            <v>550187.61308951711</v>
          </cell>
          <cell r="BA77">
            <v>-568934.79616119398</v>
          </cell>
          <cell r="BB77">
            <v>8932.8275927885334</v>
          </cell>
          <cell r="BC77">
            <v>4086.89451564409</v>
          </cell>
          <cell r="BE77">
            <v>-202676.37270190296</v>
          </cell>
          <cell r="BF77">
            <v>216929.3879448612</v>
          </cell>
          <cell r="BG77">
            <v>10895.196014765253</v>
          </cell>
          <cell r="BH77">
            <v>6878.85384226935</v>
          </cell>
          <cell r="BI77">
            <v>357443.93131559942</v>
          </cell>
          <cell r="BJ77">
            <v>355388.65227778873</v>
          </cell>
          <cell r="BK77">
            <v>-1962.3684219767199</v>
          </cell>
          <cell r="BL77">
            <v>-2791.95932662526</v>
          </cell>
          <cell r="BM77">
            <v>141015.62332554458</v>
          </cell>
          <cell r="BN77">
            <v>90994.01101257636</v>
          </cell>
          <cell r="BO77">
            <v>0</v>
          </cell>
          <cell r="BP77">
            <v>0</v>
          </cell>
          <cell r="BQ77">
            <v>254404.43115027598</v>
          </cell>
          <cell r="BR77">
            <v>-1232246.8473964203</v>
          </cell>
          <cell r="BS77">
            <v>0</v>
          </cell>
          <cell r="BT77">
            <v>0</v>
          </cell>
        </row>
        <row r="79">
          <cell r="D79">
            <v>-111503.50090262885</v>
          </cell>
          <cell r="E79">
            <v>-110061.47975848104</v>
          </cell>
          <cell r="F79">
            <v>92367.71528781121</v>
          </cell>
          <cell r="G79">
            <v>-7324.2228139057206</v>
          </cell>
          <cell r="H79">
            <v>-86435.000937622972</v>
          </cell>
          <cell r="I79">
            <v>-153903.9460262928</v>
          </cell>
          <cell r="J79">
            <v>-24153.101923630682</v>
          </cell>
          <cell r="K79">
            <v>-2166153.4013267788</v>
          </cell>
          <cell r="L79">
            <v>-232927.2299524729</v>
          </cell>
          <cell r="M79">
            <v>-116107.09568326967</v>
          </cell>
          <cell r="N79">
            <v>53586.518599080235</v>
          </cell>
          <cell r="O79">
            <v>-135658.02631338345</v>
          </cell>
          <cell r="P79">
            <v>-134414.01180182397</v>
          </cell>
          <cell r="Q79">
            <v>-150126.98227150459</v>
          </cell>
          <cell r="R79">
            <v>15577.185402526819</v>
          </cell>
          <cell r="S79">
            <v>-83484.44583125737</v>
          </cell>
          <cell r="T79">
            <v>-138205.81810319438</v>
          </cell>
          <cell r="U79">
            <v>-246483.9361941008</v>
          </cell>
          <cell r="V79">
            <v>-2168.7220273173498</v>
          </cell>
          <cell r="W79">
            <v>-670904.56668003229</v>
          </cell>
          <cell r="X79">
            <v>-497016.96612745238</v>
          </cell>
          <cell r="Y79">
            <v>-126587.40859196847</v>
          </cell>
          <cell r="Z79">
            <v>131844.54952185627</v>
          </cell>
          <cell r="AA79">
            <v>-174546.55975465762</v>
          </cell>
          <cell r="AB79">
            <v>-150633.85490536474</v>
          </cell>
          <cell r="AE79">
            <v>-139937.78753109954</v>
          </cell>
          <cell r="AF79">
            <v>-449631.66050560662</v>
          </cell>
          <cell r="AI79">
            <v>-258640.63790700107</v>
          </cell>
          <cell r="AJ79">
            <v>-91608.567342208029</v>
          </cell>
          <cell r="AM79">
            <v>-152727.45339680812</v>
          </cell>
          <cell r="AN79">
            <v>-68818.123803965063</v>
          </cell>
          <cell r="AQ79">
            <v>-176507.97803664644</v>
          </cell>
          <cell r="AR79">
            <v>-1293420.5224655599</v>
          </cell>
          <cell r="AU79">
            <v>-633241.07260060357</v>
          </cell>
          <cell r="AV79">
            <v>-1392876.3158961993</v>
          </cell>
          <cell r="AZ79">
            <v>-4545887.8022818277</v>
          </cell>
          <cell r="BA79">
            <v>-4647492.5727440976</v>
          </cell>
          <cell r="BB79">
            <v>-903272.84852561785</v>
          </cell>
          <cell r="BC79">
            <v>267054.14486032765</v>
          </cell>
          <cell r="BE79">
            <v>-2120242.2742303382</v>
          </cell>
          <cell r="BF79">
            <v>-430866.73179272481</v>
          </cell>
          <cell r="BG79">
            <v>-380074.52146804321</v>
          </cell>
          <cell r="BH79">
            <v>121801.13196326063</v>
          </cell>
          <cell r="BI79">
            <v>-890044.03882467328</v>
          </cell>
          <cell r="BJ79">
            <v>-769639.79603247053</v>
          </cell>
          <cell r="BK79">
            <v>-523198.32705757348</v>
          </cell>
          <cell r="BL79">
            <v>145253.0128970661</v>
          </cell>
          <cell r="BM79">
            <v>-573124.98519275826</v>
          </cell>
          <cell r="BN79">
            <v>-691871.08275317925</v>
          </cell>
          <cell r="BO79">
            <v>0</v>
          </cell>
          <cell r="BP79">
            <v>0</v>
          </cell>
          <cell r="BQ79">
            <v>-962476.50403405842</v>
          </cell>
          <cell r="BR79">
            <v>-2755114.9621657245</v>
          </cell>
          <cell r="BS79">
            <v>0</v>
          </cell>
          <cell r="BT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E80">
            <v>0</v>
          </cell>
          <cell r="AF80">
            <v>0</v>
          </cell>
          <cell r="AI80">
            <v>0</v>
          </cell>
          <cell r="AJ80">
            <v>0</v>
          </cell>
          <cell r="AM80">
            <v>0</v>
          </cell>
          <cell r="AN80">
            <v>0</v>
          </cell>
          <cell r="AQ80">
            <v>0</v>
          </cell>
          <cell r="AR80">
            <v>0</v>
          </cell>
          <cell r="AU80">
            <v>0</v>
          </cell>
          <cell r="AV80">
            <v>0</v>
          </cell>
          <cell r="AZ80">
            <v>0</v>
          </cell>
          <cell r="BA80">
            <v>0</v>
          </cell>
          <cell r="BB80">
            <v>0</v>
          </cell>
          <cell r="BC80">
            <v>0</v>
          </cell>
          <cell r="BE80">
            <v>0</v>
          </cell>
          <cell r="BF80">
            <v>0</v>
          </cell>
          <cell r="BG80">
            <v>0</v>
          </cell>
          <cell r="BH80">
            <v>9.3757972932845365E-2</v>
          </cell>
          <cell r="BI80">
            <v>0</v>
          </cell>
          <cell r="BJ80">
            <v>0</v>
          </cell>
          <cell r="BK80">
            <v>0</v>
          </cell>
          <cell r="BL80">
            <v>0</v>
          </cell>
          <cell r="BM80">
            <v>0</v>
          </cell>
          <cell r="BN80">
            <v>0</v>
          </cell>
          <cell r="BO80">
            <v>0</v>
          </cell>
          <cell r="BP80">
            <v>0</v>
          </cell>
          <cell r="BQ80">
            <v>0</v>
          </cell>
          <cell r="BR80">
            <v>0</v>
          </cell>
          <cell r="BS80">
            <v>0</v>
          </cell>
          <cell r="BT80">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E82">
            <v>0</v>
          </cell>
          <cell r="AF82">
            <v>0</v>
          </cell>
          <cell r="AI82">
            <v>0</v>
          </cell>
          <cell r="AJ82">
            <v>0</v>
          </cell>
          <cell r="AM82">
            <v>0</v>
          </cell>
          <cell r="AN82">
            <v>0</v>
          </cell>
          <cell r="AQ82">
            <v>0</v>
          </cell>
          <cell r="AR82">
            <v>0</v>
          </cell>
          <cell r="AU82">
            <v>0</v>
          </cell>
          <cell r="AV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E83">
            <v>0</v>
          </cell>
          <cell r="AF83">
            <v>0</v>
          </cell>
          <cell r="AI83">
            <v>0</v>
          </cell>
          <cell r="AJ83">
            <v>0</v>
          </cell>
          <cell r="AM83">
            <v>0</v>
          </cell>
          <cell r="AN83">
            <v>0</v>
          </cell>
          <cell r="AQ83">
            <v>0</v>
          </cell>
          <cell r="AR83">
            <v>0</v>
          </cell>
          <cell r="AU83">
            <v>0</v>
          </cell>
          <cell r="AV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I84">
            <v>0</v>
          </cell>
          <cell r="AJ84">
            <v>0</v>
          </cell>
          <cell r="AM84">
            <v>0</v>
          </cell>
          <cell r="AN84">
            <v>0</v>
          </cell>
          <cell r="AQ84">
            <v>0</v>
          </cell>
          <cell r="AR84">
            <v>0</v>
          </cell>
          <cell r="AU84">
            <v>0</v>
          </cell>
          <cell r="AV84">
            <v>0</v>
          </cell>
        </row>
        <row r="85">
          <cell r="D85">
            <v>836135.85666240007</v>
          </cell>
          <cell r="E85">
            <v>1326948.68769</v>
          </cell>
          <cell r="F85">
            <v>1682861.0741929999</v>
          </cell>
          <cell r="G85">
            <v>1699024.9376913046</v>
          </cell>
          <cell r="H85">
            <v>669622.87065299996</v>
          </cell>
          <cell r="I85">
            <v>1167474.435299</v>
          </cell>
          <cell r="J85">
            <v>1497321.7258409979</v>
          </cell>
          <cell r="K85">
            <v>1395330.5848607477</v>
          </cell>
          <cell r="L85">
            <v>683807.661555</v>
          </cell>
          <cell r="M85">
            <v>1225161.9534239999</v>
          </cell>
          <cell r="N85">
            <v>1606101.0104100001</v>
          </cell>
          <cell r="O85">
            <v>365065.41849000001</v>
          </cell>
          <cell r="P85">
            <v>552391.60360640008</v>
          </cell>
          <cell r="Q85">
            <v>1217088.2948966001</v>
          </cell>
          <cell r="R85">
            <v>1565909.803635</v>
          </cell>
          <cell r="S85">
            <v>538336.70757959993</v>
          </cell>
          <cell r="T85">
            <v>622498.79999069998</v>
          </cell>
          <cell r="U85">
            <v>1328660.629468</v>
          </cell>
          <cell r="V85">
            <v>1666710.7304119994</v>
          </cell>
          <cell r="W85">
            <v>481434.35401499999</v>
          </cell>
          <cell r="X85">
            <v>691169.87172900001</v>
          </cell>
          <cell r="Y85">
            <v>1289902.002051</v>
          </cell>
          <cell r="Z85">
            <v>1587461.3946510004</v>
          </cell>
          <cell r="AA85">
            <v>470150.94445399998</v>
          </cell>
          <cell r="AB85">
            <v>917583.88060799998</v>
          </cell>
          <cell r="AE85">
            <v>546774.35456499993</v>
          </cell>
          <cell r="AF85">
            <v>948850.6248339999</v>
          </cell>
          <cell r="AI85">
            <v>475977.98124699999</v>
          </cell>
          <cell r="AJ85">
            <v>978950.68727200001</v>
          </cell>
          <cell r="AM85">
            <v>592101.40132099995</v>
          </cell>
          <cell r="AN85">
            <v>1089077.0821799999</v>
          </cell>
          <cell r="AQ85">
            <v>701235.47287299996</v>
          </cell>
          <cell r="AR85">
            <v>1165295.4438420001</v>
          </cell>
          <cell r="AU85">
            <v>813003.02942799998</v>
          </cell>
          <cell r="AV85">
            <v>1311598.1544340001</v>
          </cell>
          <cell r="AZ85">
            <v>9932976.1830762532</v>
          </cell>
          <cell r="BA85">
            <v>10466982.537366502</v>
          </cell>
          <cell r="BB85">
            <v>7555236.0028285999</v>
          </cell>
          <cell r="BC85">
            <v>9606365.7391419969</v>
          </cell>
          <cell r="BE85">
            <v>4948896.5191036519</v>
          </cell>
          <cell r="BF85">
            <v>2189566.3888703999</v>
          </cell>
          <cell r="BG85">
            <v>3719585.076413</v>
          </cell>
          <cell r="BH85">
            <v>4786283.8104439974</v>
          </cell>
          <cell r="BI85">
            <v>1384836.4800845999</v>
          </cell>
          <cell r="BJ85">
            <v>1866060.2753261002</v>
          </cell>
          <cell r="BK85">
            <v>3835650.9264156003</v>
          </cell>
          <cell r="BL85">
            <v>4820081.9286979996</v>
          </cell>
          <cell r="BM85">
            <v>1492903.280266</v>
          </cell>
          <cell r="BN85">
            <v>2845385.1927140001</v>
          </cell>
          <cell r="BO85">
            <v>0</v>
          </cell>
          <cell r="BP85">
            <v>0</v>
          </cell>
          <cell r="BQ85">
            <v>2106339.903622</v>
          </cell>
          <cell r="BR85">
            <v>3565970.6804560004</v>
          </cell>
          <cell r="BS85">
            <v>0</v>
          </cell>
          <cell r="BT85">
            <v>0</v>
          </cell>
        </row>
        <row r="86">
          <cell r="D86">
            <v>5475714.8839999996</v>
          </cell>
          <cell r="E86">
            <v>9370895.1459999997</v>
          </cell>
          <cell r="F86">
            <v>11609106.787999999</v>
          </cell>
          <cell r="G86">
            <v>12659663.079</v>
          </cell>
          <cell r="H86">
            <v>4254640.4620000003</v>
          </cell>
          <cell r="I86">
            <v>8062795.1959999995</v>
          </cell>
          <cell r="J86">
            <v>10104813.32399998</v>
          </cell>
          <cell r="K86">
            <v>9047574.3900000006</v>
          </cell>
          <cell r="L86">
            <v>3926325.9219999998</v>
          </cell>
          <cell r="M86">
            <v>8479725.8829999994</v>
          </cell>
          <cell r="N86">
            <v>11022765.092</v>
          </cell>
          <cell r="O86">
            <v>660640.09100000001</v>
          </cell>
          <cell r="P86">
            <v>2868871.6010000003</v>
          </cell>
          <cell r="Q86">
            <v>8197806.4450000003</v>
          </cell>
          <cell r="R86">
            <v>10624395.364</v>
          </cell>
          <cell r="S86">
            <v>787722.85200000007</v>
          </cell>
          <cell r="T86">
            <v>3631644.1570000001</v>
          </cell>
          <cell r="U86">
            <v>8631427.3440000005</v>
          </cell>
          <cell r="V86">
            <v>11009243.849000003</v>
          </cell>
          <cell r="W86">
            <v>741693.16800000006</v>
          </cell>
          <cell r="X86">
            <v>4254464.085</v>
          </cell>
          <cell r="Y86">
            <v>8464301.3430000003</v>
          </cell>
          <cell r="Z86">
            <v>10843022.112</v>
          </cell>
          <cell r="AA86">
            <v>1213081.9819999998</v>
          </cell>
          <cell r="AB86">
            <v>6007094.7359999996</v>
          </cell>
          <cell r="AE86">
            <v>1745112.8820000002</v>
          </cell>
          <cell r="AF86">
            <v>6224358.2570000002</v>
          </cell>
          <cell r="AI86">
            <v>2436450.3229999999</v>
          </cell>
          <cell r="AJ86">
            <v>6591793.2029999997</v>
          </cell>
          <cell r="AM86">
            <v>3391558.5279999999</v>
          </cell>
          <cell r="AN86">
            <v>7273007.6279999996</v>
          </cell>
          <cell r="AQ86">
            <v>4211685.1189999999</v>
          </cell>
          <cell r="AR86">
            <v>7907898.1919999998</v>
          </cell>
          <cell r="AU86">
            <v>5035074.3440000005</v>
          </cell>
          <cell r="AV86">
            <v>9219879.7490000017</v>
          </cell>
          <cell r="AZ86">
            <v>55688004.570999995</v>
          </cell>
          <cell r="BA86">
            <v>67635692.876000002</v>
          </cell>
          <cell r="BB86">
            <v>51206951.357000001</v>
          </cell>
          <cell r="BC86">
            <v>65213346.528999984</v>
          </cell>
          <cell r="BE86">
            <v>35464985.282000005</v>
          </cell>
          <cell r="BF86">
            <v>13656681.268000001</v>
          </cell>
          <cell r="BG86">
            <v>25913416.225000001</v>
          </cell>
          <cell r="BH86">
            <v>32736685.203999981</v>
          </cell>
          <cell r="BI86">
            <v>2190056.111</v>
          </cell>
          <cell r="BJ86">
            <v>10754979.843</v>
          </cell>
          <cell r="BK86">
            <v>25293535.131999999</v>
          </cell>
          <cell r="BL86">
            <v>32476661.325000003</v>
          </cell>
          <cell r="BM86">
            <v>5394645.1869999999</v>
          </cell>
          <cell r="BN86">
            <v>18823246.196000002</v>
          </cell>
          <cell r="BO86">
            <v>0</v>
          </cell>
          <cell r="BP86">
            <v>0</v>
          </cell>
          <cell r="BQ86">
            <v>12638317.991</v>
          </cell>
          <cell r="BR86">
            <v>24400785.569000002</v>
          </cell>
          <cell r="BS86">
            <v>0</v>
          </cell>
          <cell r="BT86">
            <v>0</v>
          </cell>
        </row>
        <row r="87">
          <cell r="D87">
            <v>601911.21352530003</v>
          </cell>
          <cell r="E87">
            <v>945237.53412490385</v>
          </cell>
          <cell r="F87">
            <v>1150466.9490850309</v>
          </cell>
          <cell r="G87">
            <v>1239451.4301652112</v>
          </cell>
          <cell r="H87">
            <v>476229.2886194</v>
          </cell>
          <cell r="I87">
            <v>855190.92127100902</v>
          </cell>
          <cell r="J87">
            <v>1027298.363672799</v>
          </cell>
          <cell r="K87">
            <v>835218.22412339365</v>
          </cell>
          <cell r="L87">
            <v>458578.21498330001</v>
          </cell>
          <cell r="M87">
            <v>912047.57880386105</v>
          </cell>
          <cell r="N87">
            <v>1111492.8904256511</v>
          </cell>
          <cell r="O87">
            <v>223392.35187068</v>
          </cell>
          <cell r="P87">
            <v>425565.40706487105</v>
          </cell>
          <cell r="Q87">
            <v>891571.34352514613</v>
          </cell>
          <cell r="R87">
            <v>1069859.342462067</v>
          </cell>
          <cell r="S87">
            <v>305850.97449511301</v>
          </cell>
          <cell r="T87">
            <v>489632.47517049999</v>
          </cell>
          <cell r="U87">
            <v>905251.84369689401</v>
          </cell>
          <cell r="V87">
            <v>1077824.3611549996</v>
          </cell>
          <cell r="W87">
            <v>288706.68962439999</v>
          </cell>
          <cell r="X87">
            <v>771395.68928234</v>
          </cell>
          <cell r="Y87">
            <v>876856.87208787201</v>
          </cell>
          <cell r="Z87">
            <v>1091131.0860270802</v>
          </cell>
          <cell r="AA87">
            <v>290479.37754457002</v>
          </cell>
          <cell r="AB87">
            <v>641006.74522768904</v>
          </cell>
          <cell r="AE87">
            <v>338162.64315407001</v>
          </cell>
          <cell r="AF87">
            <v>662293.05338749406</v>
          </cell>
          <cell r="AI87">
            <v>390274.8220328</v>
          </cell>
          <cell r="AJ87">
            <v>694948.39991688705</v>
          </cell>
          <cell r="AM87">
            <v>488776.41254060005</v>
          </cell>
          <cell r="AN87">
            <v>788410.71885793004</v>
          </cell>
          <cell r="AQ87">
            <v>564900.26992999995</v>
          </cell>
          <cell r="AR87">
            <v>850829.26371036191</v>
          </cell>
          <cell r="AU87">
            <v>602368.52480860008</v>
          </cell>
          <cell r="AV87">
            <v>979360.23248465499</v>
          </cell>
          <cell r="AZ87">
            <v>6913842.4264646024</v>
          </cell>
          <cell r="BA87">
            <v>7840160.7022307292</v>
          </cell>
          <cell r="BB87">
            <v>5386156.0935096852</v>
          </cell>
          <cell r="BC87">
            <v>6528072.9928276278</v>
          </cell>
          <cell r="BE87">
            <v>3420930.3604637696</v>
          </cell>
          <cell r="BF87">
            <v>1536718.717128</v>
          </cell>
          <cell r="BG87">
            <v>2712476.0341997738</v>
          </cell>
          <cell r="BH87">
            <v>3289258.2031834815</v>
          </cell>
          <cell r="BI87">
            <v>817950.015990193</v>
          </cell>
          <cell r="BJ87">
            <v>1686593.571517711</v>
          </cell>
          <cell r="BK87">
            <v>2673680.0593099124</v>
          </cell>
          <cell r="BL87">
            <v>3238814.7896441468</v>
          </cell>
          <cell r="BM87">
            <v>1018916.84273144</v>
          </cell>
          <cell r="BN87">
            <v>1998248.1985320703</v>
          </cell>
          <cell r="BO87">
            <v>0</v>
          </cell>
          <cell r="BP87">
            <v>0</v>
          </cell>
          <cell r="BQ87">
            <v>1656045.2072792002</v>
          </cell>
          <cell r="BR87">
            <v>2618600.2150529469</v>
          </cell>
          <cell r="BS87">
            <v>0</v>
          </cell>
          <cell r="BT87">
            <v>0</v>
          </cell>
        </row>
        <row r="88">
          <cell r="D88">
            <v>3849028.9990000003</v>
          </cell>
          <cell r="E88">
            <v>7538437.1979999999</v>
          </cell>
          <cell r="F88">
            <v>9419003.4890000001</v>
          </cell>
          <cell r="G88">
            <v>10614924.353</v>
          </cell>
          <cell r="H88">
            <v>2759517.3289999999</v>
          </cell>
          <cell r="I88">
            <v>6436830.9350000005</v>
          </cell>
          <cell r="J88">
            <v>8277794.6089999899</v>
          </cell>
          <cell r="K88">
            <v>6422490.7369999997</v>
          </cell>
          <cell r="L88">
            <v>2336934.6780000003</v>
          </cell>
          <cell r="M88">
            <v>6879401.6889999993</v>
          </cell>
          <cell r="N88">
            <v>8832501.5549999997</v>
          </cell>
          <cell r="O88">
            <v>330058.16599999997</v>
          </cell>
          <cell r="P88">
            <v>1784486.6850000001</v>
          </cell>
          <cell r="Q88">
            <v>6655451.4849999994</v>
          </cell>
          <cell r="R88">
            <v>8399774.6030000001</v>
          </cell>
          <cell r="S88">
            <v>345013.36200000002</v>
          </cell>
          <cell r="T88">
            <v>2526050.34</v>
          </cell>
          <cell r="U88">
            <v>6871167.9780000001</v>
          </cell>
          <cell r="V88">
            <v>8706316.8670000024</v>
          </cell>
          <cell r="W88">
            <v>455648.02100000001</v>
          </cell>
          <cell r="X88">
            <v>3073838.4799999995</v>
          </cell>
          <cell r="Y88">
            <v>6768112.1229999997</v>
          </cell>
          <cell r="Z88">
            <v>9001344.9820000008</v>
          </cell>
          <cell r="AA88">
            <v>733387.321</v>
          </cell>
          <cell r="AB88">
            <v>4435094.7750000004</v>
          </cell>
          <cell r="AE88">
            <v>1148712.1839999999</v>
          </cell>
          <cell r="AF88">
            <v>4689901.7829999998</v>
          </cell>
          <cell r="AI88">
            <v>1694921.9180000001</v>
          </cell>
          <cell r="AJ88">
            <v>5016823.2850000001</v>
          </cell>
          <cell r="AM88">
            <v>2310234.9909999999</v>
          </cell>
          <cell r="AN88">
            <v>5801856.0120000001</v>
          </cell>
          <cell r="AQ88">
            <v>3056039.142</v>
          </cell>
          <cell r="AR88">
            <v>6483069.5589999994</v>
          </cell>
          <cell r="AU88">
            <v>3787194.253</v>
          </cell>
          <cell r="AV88">
            <v>7559935.5199999996</v>
          </cell>
          <cell r="AZ88">
            <v>42624381.467999995</v>
          </cell>
          <cell r="BA88">
            <v>50316537.444999993</v>
          </cell>
          <cell r="BB88">
            <v>41149401.407999992</v>
          </cell>
          <cell r="BC88">
            <v>52636736.104999997</v>
          </cell>
          <cell r="BE88">
            <v>28763172.109999999</v>
          </cell>
          <cell r="BF88">
            <v>8945481.006000001</v>
          </cell>
          <cell r="BG88">
            <v>20854669.822000001</v>
          </cell>
          <cell r="BH88">
            <v>26529299.65299999</v>
          </cell>
          <cell r="BI88">
            <v>1130719.5489999999</v>
          </cell>
          <cell r="BJ88">
            <v>7384375.5049999999</v>
          </cell>
          <cell r="BK88">
            <v>20294731.585999999</v>
          </cell>
          <cell r="BL88">
            <v>26107436.452000003</v>
          </cell>
          <cell r="BM88">
            <v>3577021.423</v>
          </cell>
          <cell r="BN88">
            <v>14141819.843</v>
          </cell>
          <cell r="BO88">
            <v>0</v>
          </cell>
          <cell r="BP88">
            <v>0</v>
          </cell>
          <cell r="BQ88">
            <v>9153468.3859999999</v>
          </cell>
          <cell r="BR88">
            <v>19844861.090999998</v>
          </cell>
          <cell r="BS88">
            <v>0</v>
          </cell>
          <cell r="BT88">
            <v>0</v>
          </cell>
        </row>
        <row r="89">
          <cell r="D89">
            <v>3065226</v>
          </cell>
          <cell r="E89">
            <v>5202212</v>
          </cell>
          <cell r="F89">
            <v>5983834</v>
          </cell>
          <cell r="G89">
            <v>6513946</v>
          </cell>
          <cell r="H89">
            <v>2292030</v>
          </cell>
          <cell r="I89">
            <v>4381395</v>
          </cell>
          <cell r="J89">
            <v>5216277</v>
          </cell>
          <cell r="K89">
            <v>3887819.9999999995</v>
          </cell>
          <cell r="L89">
            <v>1985313</v>
          </cell>
          <cell r="M89">
            <v>4766775</v>
          </cell>
          <cell r="N89">
            <v>5753448</v>
          </cell>
          <cell r="O89">
            <v>175558</v>
          </cell>
          <cell r="P89">
            <v>1583447</v>
          </cell>
          <cell r="Q89">
            <v>4571118</v>
          </cell>
          <cell r="R89">
            <v>5491521</v>
          </cell>
          <cell r="S89">
            <v>191126</v>
          </cell>
          <cell r="T89">
            <v>2175648</v>
          </cell>
          <cell r="U89">
            <v>4743607</v>
          </cell>
          <cell r="V89">
            <v>5740146</v>
          </cell>
          <cell r="W89">
            <v>273327</v>
          </cell>
          <cell r="X89">
            <v>2660897</v>
          </cell>
          <cell r="Y89">
            <v>4659578</v>
          </cell>
          <cell r="Z89">
            <v>5896563</v>
          </cell>
          <cell r="AA89">
            <v>489817</v>
          </cell>
          <cell r="AB89">
            <v>3636909</v>
          </cell>
          <cell r="AE89">
            <v>805192</v>
          </cell>
          <cell r="AF89">
            <v>3821430</v>
          </cell>
          <cell r="AI89">
            <v>1306275</v>
          </cell>
          <cell r="AJ89">
            <v>4126357</v>
          </cell>
          <cell r="AM89">
            <v>1882454</v>
          </cell>
          <cell r="AN89">
            <v>4570732</v>
          </cell>
          <cell r="AQ89">
            <v>2530217</v>
          </cell>
          <cell r="AR89">
            <v>4892311</v>
          </cell>
          <cell r="AU89">
            <v>2991252</v>
          </cell>
          <cell r="AV89">
            <v>5385095</v>
          </cell>
          <cell r="AZ89">
            <v>28298905</v>
          </cell>
          <cell r="BA89">
            <v>40195395</v>
          </cell>
          <cell r="BB89">
            <v>28324685</v>
          </cell>
          <cell r="BC89">
            <v>34081789</v>
          </cell>
          <cell r="BE89">
            <v>17653687</v>
          </cell>
          <cell r="BF89">
            <v>7342569</v>
          </cell>
          <cell r="BG89">
            <v>14350382</v>
          </cell>
          <cell r="BH89">
            <v>16953559</v>
          </cell>
          <cell r="BI89">
            <v>640011</v>
          </cell>
          <cell r="BJ89">
            <v>6419992</v>
          </cell>
          <cell r="BK89">
            <v>13974303</v>
          </cell>
          <cell r="BL89">
            <v>17128230</v>
          </cell>
          <cell r="BM89">
            <v>2601284</v>
          </cell>
          <cell r="BN89">
            <v>11584696</v>
          </cell>
          <cell r="BO89">
            <v>0</v>
          </cell>
          <cell r="BP89">
            <v>0</v>
          </cell>
          <cell r="BQ89">
            <v>7403923</v>
          </cell>
          <cell r="BR89">
            <v>14848138</v>
          </cell>
          <cell r="BS89">
            <v>0</v>
          </cell>
          <cell r="BT89">
            <v>0</v>
          </cell>
        </row>
        <row r="90">
          <cell r="D90">
            <v>0.71987250484382581</v>
          </cell>
          <cell r="E90">
            <v>0.71233917550376968</v>
          </cell>
          <cell r="F90">
            <v>0.68363750681958491</v>
          </cell>
          <cell r="G90">
            <v>0.7295074973116179</v>
          </cell>
          <cell r="H90">
            <v>0.71119029754015539</v>
          </cell>
          <cell r="I90">
            <v>0.73251361692728412</v>
          </cell>
          <cell r="J90">
            <v>0.68609060160120117</v>
          </cell>
          <cell r="K90">
            <v>0.59858089056848662</v>
          </cell>
          <cell r="L90">
            <v>0.67062456413617655</v>
          </cell>
          <cell r="M90">
            <v>0.74443021696432221</v>
          </cell>
          <cell r="N90">
            <v>0.69204420096959707</v>
          </cell>
          <cell r="O90">
            <v>0.61192416634444724</v>
          </cell>
          <cell r="P90">
            <v>0.77040527822378435</v>
          </cell>
          <cell r="Q90">
            <v>0.73254450582066533</v>
          </cell>
          <cell r="R90">
            <v>0.6832190078755277</v>
          </cell>
          <cell r="S90">
            <v>0.56814066399120489</v>
          </cell>
          <cell r="T90">
            <v>0.78655970931641161</v>
          </cell>
          <cell r="U90">
            <v>0.68132661088886159</v>
          </cell>
          <cell r="V90">
            <v>0.64667751967287623</v>
          </cell>
          <cell r="W90">
            <v>0.5996802829226533</v>
          </cell>
          <cell r="X90">
            <v>1.1160725037864434</v>
          </cell>
          <cell r="Y90">
            <v>0.67978565092048204</v>
          </cell>
          <cell r="Z90">
            <v>0.68734338340679002</v>
          </cell>
          <cell r="AA90">
            <v>0.61784280340415398</v>
          </cell>
          <cell r="AB90">
            <v>0.69858108754368242</v>
          </cell>
          <cell r="AE90">
            <v>0.61846836877180134</v>
          </cell>
          <cell r="AF90">
            <v>0.69799506482209606</v>
          </cell>
          <cell r="AI90">
            <v>0.819943017133547</v>
          </cell>
          <cell r="AJ90">
            <v>0.7098911201068463</v>
          </cell>
          <cell r="AM90">
            <v>0.82549443634168396</v>
          </cell>
          <cell r="AN90">
            <v>0.72392554370878182</v>
          </cell>
          <cell r="AQ90">
            <v>0.80557857065554994</v>
          </cell>
          <cell r="AR90">
            <v>0.73014038474668919</v>
          </cell>
          <cell r="AU90">
            <v>0.74091793388814942</v>
          </cell>
          <cell r="AV90">
            <v>0.74669229228008693</v>
          </cell>
          <cell r="AZ90">
            <v>0.69604943161389699</v>
          </cell>
          <cell r="BA90">
            <v>0.74903733470862532</v>
          </cell>
          <cell r="BB90">
            <v>0.71290375197984102</v>
          </cell>
          <cell r="BC90">
            <v>0.67955699065552022</v>
          </cell>
          <cell r="BE90">
            <v>0.69125113997804333</v>
          </cell>
          <cell r="BF90">
            <v>0.70183700523499315</v>
          </cell>
          <cell r="BG90">
            <v>0.72924156282925068</v>
          </cell>
          <cell r="BH90">
            <v>0.68722590081392498</v>
          </cell>
          <cell r="BI90">
            <v>0.59064736360802994</v>
          </cell>
          <cell r="BJ90">
            <v>0.90382588055628232</v>
          </cell>
          <cell r="BK90">
            <v>0.6970603192528928</v>
          </cell>
          <cell r="BL90">
            <v>0.67194185442383458</v>
          </cell>
          <cell r="BM90">
            <v>0.68250693544587371</v>
          </cell>
          <cell r="BN90">
            <v>0.70227686699461978</v>
          </cell>
          <cell r="BO90" t="e">
            <v>#DIV/0!</v>
          </cell>
          <cell r="BP90" t="e">
            <v>#DIV/0!</v>
          </cell>
          <cell r="BQ90">
            <v>0.78621935824864431</v>
          </cell>
          <cell r="BR90">
            <v>0.73433027069030532</v>
          </cell>
          <cell r="BS90" t="e">
            <v>#DIV/0!</v>
          </cell>
          <cell r="BT90" t="e">
            <v>#DIV/0!</v>
          </cell>
        </row>
        <row r="91">
          <cell r="D91">
            <v>1.0153840553979578</v>
          </cell>
          <cell r="E91">
            <v>0.81464919064982033</v>
          </cell>
          <cell r="F91">
            <v>0.62966552131976405</v>
          </cell>
          <cell r="G91">
            <v>0.75063801511760286</v>
          </cell>
          <cell r="H91">
            <v>1.2528529328497746</v>
          </cell>
          <cell r="I91">
            <v>0.92053110159970941</v>
          </cell>
          <cell r="J91">
            <v>0.70701670841626685</v>
          </cell>
          <cell r="K91">
            <v>0.65205509292878805</v>
          </cell>
          <cell r="L91">
            <v>1.2227285395778746</v>
          </cell>
          <cell r="M91">
            <v>0.9099404216856396</v>
          </cell>
          <cell r="N91">
            <v>0.6449206116721069</v>
          </cell>
          <cell r="O91">
            <v>1.2922682231039029</v>
          </cell>
          <cell r="P91">
            <v>1.3670188618561048</v>
          </cell>
          <cell r="Q91">
            <v>0.88094985803293313</v>
          </cell>
          <cell r="R91">
            <v>0.67931345884786853</v>
          </cell>
          <cell r="S91">
            <v>0.9209499288687657</v>
          </cell>
          <cell r="T91">
            <v>1.1524566632927447</v>
          </cell>
          <cell r="U91">
            <v>0.82440875917515166</v>
          </cell>
          <cell r="V91">
            <v>0.64723624939563762</v>
          </cell>
          <cell r="W91">
            <v>3.6532769602799435</v>
          </cell>
          <cell r="X91">
            <v>1.9622541885228715</v>
          </cell>
          <cell r="Y91">
            <v>0.7629435505374369</v>
          </cell>
          <cell r="Z91">
            <v>0.61598719229984733</v>
          </cell>
          <cell r="AA91">
            <v>1.3908245934955212</v>
          </cell>
          <cell r="AB91">
            <v>1.0169524370985044</v>
          </cell>
          <cell r="AE91">
            <v>1.312615392655103</v>
          </cell>
          <cell r="AF91">
            <v>1.3285147197607512</v>
          </cell>
          <cell r="AI91">
            <v>3.1083110626555088</v>
          </cell>
          <cell r="AJ91">
            <v>0.90974684940508421</v>
          </cell>
          <cell r="AM91">
            <v>1.4040427833683158</v>
          </cell>
          <cell r="AN91">
            <v>0.77220802444793279</v>
          </cell>
          <cell r="AQ91">
            <v>1.3824067966930358</v>
          </cell>
          <cell r="AR91">
            <v>0.78722968898699119</v>
          </cell>
          <cell r="AU91">
            <v>1.5915472062010523</v>
          </cell>
          <cell r="AV91">
            <v>0.79711774468479979</v>
          </cell>
          <cell r="AZ91">
            <v>1.0866561257337959</v>
          </cell>
          <cell r="BA91">
            <v>1.041000976322358</v>
          </cell>
          <cell r="BB91">
            <v>0.84870939664534006</v>
          </cell>
          <cell r="BC91">
            <v>0.65215109381802794</v>
          </cell>
          <cell r="BE91">
            <v>0.69867041497885141</v>
          </cell>
          <cell r="BF91">
            <v>1.1534329965960837</v>
          </cell>
          <cell r="BG91">
            <v>0.87874290492822538</v>
          </cell>
          <cell r="BH91">
            <v>0.65826754078833549</v>
          </cell>
          <cell r="BI91">
            <v>1.6840919066697064</v>
          </cell>
          <cell r="BJ91">
            <v>1.4972890916496504</v>
          </cell>
          <cell r="BK91">
            <v>0.82093676368414337</v>
          </cell>
          <cell r="BL91">
            <v>0.64612266781157457</v>
          </cell>
          <cell r="BM91">
            <v>1.7780011984737285</v>
          </cell>
          <cell r="BN91">
            <v>1.0778107555152003</v>
          </cell>
          <cell r="BO91" t="e">
            <v>#DIV/0!</v>
          </cell>
          <cell r="BP91" t="e">
            <v>#DIV/0!</v>
          </cell>
          <cell r="BQ91">
            <v>1.4744391022804832</v>
          </cell>
          <cell r="BR91">
            <v>0.78626608279196697</v>
          </cell>
          <cell r="BS91" t="e">
            <v>#DIV/0!</v>
          </cell>
          <cell r="BT91" t="e">
            <v>#DIV/0!</v>
          </cell>
        </row>
        <row r="92">
          <cell r="D92">
            <v>54.594027468919052</v>
          </cell>
          <cell r="E92">
            <v>71.541282140031683</v>
          </cell>
          <cell r="F92">
            <v>87.994607613754226</v>
          </cell>
          <cell r="G92">
            <v>62.907840200814704</v>
          </cell>
          <cell r="H92">
            <v>53.85451674058671</v>
          </cell>
          <cell r="I92">
            <v>68.160057836935167</v>
          </cell>
          <cell r="J92">
            <v>81.875376725510137</v>
          </cell>
          <cell r="K92">
            <v>63.847451439809824</v>
          </cell>
          <cell r="L92">
            <v>56.069304976950406</v>
          </cell>
          <cell r="M92">
            <v>72.123773621939762</v>
          </cell>
          <cell r="N92">
            <v>82.608610737731041</v>
          </cell>
          <cell r="O92">
            <v>72.021219676180607</v>
          </cell>
          <cell r="P92">
            <v>55.945841528530728</v>
          </cell>
          <cell r="Q92">
            <v>80.370743968428684</v>
          </cell>
          <cell r="R92">
            <v>79.687104296615658</v>
          </cell>
          <cell r="S92">
            <v>57.843014454722386</v>
          </cell>
          <cell r="T92">
            <v>61.164569226346167</v>
          </cell>
          <cell r="U92">
            <v>79.393724441979089</v>
          </cell>
          <cell r="V92">
            <v>78.467200259995053</v>
          </cell>
          <cell r="W92">
            <v>35.978064868793076</v>
          </cell>
          <cell r="X92">
            <v>37.37193385220057</v>
          </cell>
          <cell r="Y92">
            <v>84.499341240033075</v>
          </cell>
          <cell r="Z92">
            <v>85.654115311267404</v>
          </cell>
          <cell r="AA92">
            <v>49.133904057052796</v>
          </cell>
          <cell r="AB92">
            <v>62.562884059303251</v>
          </cell>
          <cell r="AE92">
            <v>46.16405307941146</v>
          </cell>
          <cell r="AF92">
            <v>61.493084771525353</v>
          </cell>
          <cell r="AI92">
            <v>27.202788496443837</v>
          </cell>
          <cell r="AJ92">
            <v>67.303164080106399</v>
          </cell>
          <cell r="AM92">
            <v>45.801969086380382</v>
          </cell>
          <cell r="AN92">
            <v>72.578293078302707</v>
          </cell>
          <cell r="AQ92">
            <v>49.591442125028188</v>
          </cell>
          <cell r="AR92">
            <v>73.601231854779442</v>
          </cell>
          <cell r="AU92">
            <v>50.947241672338038</v>
          </cell>
          <cell r="AV92">
            <v>75.713363144873568</v>
          </cell>
          <cell r="AZ92">
            <v>56.750894203246652</v>
          </cell>
          <cell r="BA92">
            <v>62.294830627397893</v>
          </cell>
          <cell r="BB92">
            <v>75.993912808297026</v>
          </cell>
          <cell r="BC92">
            <v>82.788892414173006</v>
          </cell>
          <cell r="BE92">
            <v>66.241961310791524</v>
          </cell>
          <cell r="BF92">
            <v>54.805031248949732</v>
          </cell>
          <cell r="BG92">
            <v>70.671105832008664</v>
          </cell>
          <cell r="BH92">
            <v>84.263440172382275</v>
          </cell>
          <cell r="BI92">
            <v>53.997602702729644</v>
          </cell>
          <cell r="BJ92">
            <v>48.96581151209152</v>
          </cell>
          <cell r="BK92">
            <v>81.393955460214002</v>
          </cell>
          <cell r="BL92">
            <v>81.291379087636471</v>
          </cell>
          <cell r="BM92">
            <v>39.74819712032788</v>
          </cell>
          <cell r="BN92">
            <v>63.856882162592129</v>
          </cell>
          <cell r="BO92" t="e">
            <v>#DIV/0!</v>
          </cell>
          <cell r="BP92" t="e">
            <v>#DIV/0!</v>
          </cell>
          <cell r="BQ92">
            <v>48.966148769841524</v>
          </cell>
          <cell r="BR92">
            <v>74.083184574381391</v>
          </cell>
          <cell r="BS92" t="e">
            <v>#DIV/0!</v>
          </cell>
          <cell r="BT92" t="e">
            <v>#DIV/0!</v>
          </cell>
        </row>
        <row r="93">
          <cell r="D93">
            <v>39.30073930356339</v>
          </cell>
          <cell r="E93">
            <v>50.961657934112736</v>
          </cell>
          <cell r="F93">
            <v>60.156414162634611</v>
          </cell>
          <cell r="G93">
            <v>45.89174106617552</v>
          </cell>
          <cell r="H93">
            <v>38.30080978461914</v>
          </cell>
          <cell r="I93">
            <v>49.928170496106262</v>
          </cell>
          <cell r="J93">
            <v>56.173926473930237</v>
          </cell>
          <cell r="K93">
            <v>38.217864343369563</v>
          </cell>
          <cell r="L93">
            <v>37.601453211585721</v>
          </cell>
          <cell r="M93">
            <v>53.691116445666275</v>
          </cell>
          <cell r="N93">
            <v>57.168810011201558</v>
          </cell>
          <cell r="O93">
            <v>44.071524809457117</v>
          </cell>
          <cell r="P93">
            <v>43.100971608251463</v>
          </cell>
          <cell r="Q93">
            <v>58.875146922791814</v>
          </cell>
          <cell r="R93">
            <v>54.443744338007441</v>
          </cell>
          <cell r="S93">
            <v>32.862968639558844</v>
          </cell>
          <cell r="T93">
            <v>48.109585791138372</v>
          </cell>
          <cell r="U93">
            <v>54.093057199897785</v>
          </cell>
          <cell r="V93">
            <v>50.742974439808464</v>
          </cell>
          <cell r="W93">
            <v>21.5753361195274</v>
          </cell>
          <cell r="X93">
            <v>41.709787785766835</v>
          </cell>
          <cell r="Y93">
            <v>57.441439687207819</v>
          </cell>
          <cell r="Z93">
            <v>58.873789420761867</v>
          </cell>
          <cell r="AA93">
            <v>30.357029024800237</v>
          </cell>
          <cell r="AB93">
            <v>43.705247586017379</v>
          </cell>
          <cell r="AE93">
            <v>28.551006603918456</v>
          </cell>
          <cell r="AF93">
            <v>42.921869691211477</v>
          </cell>
          <cell r="AI93">
            <v>22.304736474219901</v>
          </cell>
          <cell r="AJ93">
            <v>47.777918535561597</v>
          </cell>
          <cell r="AM93">
            <v>37.809270654300811</v>
          </cell>
          <cell r="AN93">
            <v>52.541280278165601</v>
          </cell>
          <cell r="AQ93">
            <v>39.949803063827638</v>
          </cell>
          <cell r="AR93">
            <v>53.739231744278946</v>
          </cell>
          <cell r="AU93">
            <v>37.747725037168919</v>
          </cell>
          <cell r="AV93">
            <v>56.534584682880293</v>
          </cell>
          <cell r="AZ93">
            <v>39.501427653750234</v>
          </cell>
          <cell r="BA93">
            <v>46.661153899271362</v>
          </cell>
          <cell r="BB93">
            <v>54.176345568663841</v>
          </cell>
          <cell r="BC93">
            <v>56.259770588679039</v>
          </cell>
          <cell r="BE93">
            <v>45.789831270466088</v>
          </cell>
          <cell r="BF93">
            <v>38.4641990035731</v>
          </cell>
          <cell r="BG93">
            <v>51.536307663805367</v>
          </cell>
          <cell r="BH93">
            <v>57.908018578145679</v>
          </cell>
          <cell r="BI93">
            <v>31.8935416775211</v>
          </cell>
          <cell r="BJ93">
            <v>44.25656770706906</v>
          </cell>
          <cell r="BK93">
            <v>56.736496578352515</v>
          </cell>
          <cell r="BL93">
            <v>54.623080012817368</v>
          </cell>
          <cell r="BM93">
            <v>27.128420206093484</v>
          </cell>
          <cell r="BN93">
            <v>44.845211141189822</v>
          </cell>
          <cell r="BO93" t="e">
            <v>#DIV/0!</v>
          </cell>
          <cell r="BP93" t="e">
            <v>#DIV/0!</v>
          </cell>
          <cell r="BQ93">
            <v>38.498134061732451</v>
          </cell>
          <cell r="BR93">
            <v>54.401524982105343</v>
          </cell>
          <cell r="BS93" t="e">
            <v>#DIV/0!</v>
          </cell>
          <cell r="BT93" t="e">
            <v>#DIV/0!</v>
          </cell>
        </row>
        <row r="94">
          <cell r="D94">
            <v>55.433905011898531</v>
          </cell>
          <cell r="E94">
            <v>58.28104759342726</v>
          </cell>
          <cell r="F94">
            <v>55.407170476442637</v>
          </cell>
          <cell r="G94">
            <v>47.221016303674901</v>
          </cell>
          <cell r="H94">
            <v>67.471789245651337</v>
          </cell>
          <cell r="I94">
            <v>62.743453125733836</v>
          </cell>
          <cell r="J94">
            <v>57.887259352812002</v>
          </cell>
          <cell r="K94">
            <v>41.632055881851471</v>
          </cell>
          <cell r="L94">
            <v>68.557539389613027</v>
          </cell>
          <cell r="M94">
            <v>65.628336983107474</v>
          </cell>
          <cell r="N94">
            <v>53.275995766360481</v>
          </cell>
          <cell r="O94">
            <v>93.070733576713764</v>
          </cell>
          <cell r="P94">
            <v>76.479020611914081</v>
          </cell>
          <cell r="Q94">
            <v>70.802595488988473</v>
          </cell>
          <cell r="R94">
            <v>54.132522445304822</v>
          </cell>
          <cell r="S94">
            <v>53.270520047631564</v>
          </cell>
          <cell r="T94">
            <v>70.48951536233298</v>
          </cell>
          <cell r="U94">
            <v>65.452881853505886</v>
          </cell>
          <cell r="V94">
            <v>50.786816396855606</v>
          </cell>
          <cell r="W94">
            <v>131.43783546061897</v>
          </cell>
          <cell r="X94">
            <v>73.333233734680263</v>
          </cell>
          <cell r="Y94">
            <v>64.46822742374529</v>
          </cell>
          <cell r="Z94">
            <v>52.76183799951496</v>
          </cell>
          <cell r="AA94">
            <v>68.336642136998393</v>
          </cell>
          <cell r="AB94">
            <v>63.623477416019604</v>
          </cell>
          <cell r="AE94">
            <v>60.595646659382695</v>
          </cell>
          <cell r="AF94">
            <v>81.694468282467099</v>
          </cell>
          <cell r="AI94">
            <v>84.554728418574385</v>
          </cell>
          <cell r="AJ94">
            <v>61.22884147687023</v>
          </cell>
          <cell r="AM94">
            <v>64.307924159791057</v>
          </cell>
          <cell r="AN94">
            <v>56.045540315799201</v>
          </cell>
          <cell r="AQ94">
            <v>68.55554665144831</v>
          </cell>
          <cell r="AR94">
            <v>57.941074862097452</v>
          </cell>
          <cell r="AU94">
            <v>81.084940147259417</v>
          </cell>
          <cell r="AV94">
            <v>60.352465272542844</v>
          </cell>
          <cell r="AZ94">
            <v>61.668706826828547</v>
          </cell>
          <cell r="BA94">
            <v>64.848979502957135</v>
          </cell>
          <cell r="BB94">
            <v>64.496747888248336</v>
          </cell>
          <cell r="BC94">
            <v>53.990866743885967</v>
          </cell>
          <cell r="BE94">
            <v>46.281298598023746</v>
          </cell>
          <cell r="BF94">
            <v>63.213931422018099</v>
          </cell>
          <cell r="BG94">
            <v>62.101732833309342</v>
          </cell>
          <cell r="BH94">
            <v>55.467887540639119</v>
          </cell>
          <cell r="BI94">
            <v>90.936925691233256</v>
          </cell>
          <cell r="BJ94">
            <v>73.315975440827515</v>
          </cell>
          <cell r="BK94">
            <v>66.819290378959394</v>
          </cell>
          <cell r="BL94">
            <v>52.524202726185706</v>
          </cell>
          <cell r="BM94">
            <v>70.67234211711299</v>
          </cell>
          <cell r="BN94">
            <v>68.825634408508549</v>
          </cell>
          <cell r="BO94" t="e">
            <v>#DIV/0!</v>
          </cell>
          <cell r="BP94" t="e">
            <v>#DIV/0!</v>
          </cell>
          <cell r="BQ94">
            <v>72.19760443433772</v>
          </cell>
          <cell r="BR94">
            <v>58.249095336053124</v>
          </cell>
          <cell r="BS94" t="e">
            <v>#DIV/0!</v>
          </cell>
          <cell r="BT94" t="e">
            <v>#DIV/0!</v>
          </cell>
        </row>
        <row r="95">
          <cell r="D95">
            <v>1.5559715398724951E-2</v>
          </cell>
          <cell r="E95">
            <v>1.4872418906129557E-2</v>
          </cell>
          <cell r="F95">
            <v>1.3833688163767194E-2</v>
          </cell>
          <cell r="G95">
            <v>3.2031267645554092E-2</v>
          </cell>
          <cell r="H95">
            <v>1.8198585371229457E-2</v>
          </cell>
          <cell r="I95">
            <v>1.5915344590984828E-2</v>
          </cell>
          <cell r="J95">
            <v>1.7112794891546185E-2</v>
          </cell>
          <cell r="K95">
            <v>1.7113260069287782E-2</v>
          </cell>
          <cell r="L95">
            <v>2.0120883846427434E-2</v>
          </cell>
          <cell r="M95">
            <v>1.4023977876689383E-2</v>
          </cell>
          <cell r="N95">
            <v>2.3505281044700978E-2</v>
          </cell>
          <cell r="O95">
            <v>-4.5666571171617083E-3</v>
          </cell>
          <cell r="P95">
            <v>1.7819564566113309E-2</v>
          </cell>
          <cell r="Q95">
            <v>1.7604505403272457E-2</v>
          </cell>
          <cell r="R95">
            <v>1.7270013184343076E-2</v>
          </cell>
          <cell r="S95">
            <v>2.222906679544779E-2</v>
          </cell>
          <cell r="T95">
            <v>1.8933253307197181E-2</v>
          </cell>
          <cell r="U95">
            <v>1.8825151140402424E-2</v>
          </cell>
          <cell r="V95">
            <v>2.1351835156886715E-2</v>
          </cell>
          <cell r="W95">
            <v>2.5796660739687446E-2</v>
          </cell>
          <cell r="X95">
            <v>1.8560180439210306E-2</v>
          </cell>
          <cell r="Y95">
            <v>2.1333074116769074E-2</v>
          </cell>
          <cell r="Z95">
            <v>1.943685607921531E-2</v>
          </cell>
          <cell r="AA95">
            <v>2.9358971315269902E-2</v>
          </cell>
          <cell r="AB95">
            <v>1.4681839333399102E-2</v>
          </cell>
          <cell r="AE95">
            <v>3.1200796459038217E-2</v>
          </cell>
          <cell r="AF95">
            <v>1.9629188282465709E-2</v>
          </cell>
          <cell r="AI95">
            <v>1.0142857849614792E-2</v>
          </cell>
          <cell r="AJ95">
            <v>1.7325473168314055E-2</v>
          </cell>
          <cell r="AM95">
            <v>1.9832878914889388E-2</v>
          </cell>
          <cell r="AN95">
            <v>1.4945535441040715E-2</v>
          </cell>
          <cell r="AQ95">
            <v>2.303129652820388E-2</v>
          </cell>
          <cell r="AR95">
            <v>1.7631131136346442E-2</v>
          </cell>
          <cell r="AU95">
            <v>2.8949119275922482E-2</v>
          </cell>
          <cell r="AV95">
            <v>2.348196360274481E-2</v>
          </cell>
          <cell r="AZ95">
            <v>2.3424315332148372E-2</v>
          </cell>
          <cell r="BA95">
            <v>1.8265319231350451E-2</v>
          </cell>
          <cell r="BB95">
            <v>1.722643700637352E-2</v>
          </cell>
          <cell r="BC95">
            <v>1.8674659741298671E-2</v>
          </cell>
          <cell r="BE95">
            <v>2.4764139940140588E-2</v>
          </cell>
          <cell r="BF95">
            <v>1.7755851660443418E-2</v>
          </cell>
          <cell r="BG95">
            <v>1.4898404522027653E-2</v>
          </cell>
          <cell r="BH95">
            <v>1.8032794404893197E-2</v>
          </cell>
          <cell r="BI95">
            <v>1.3307159382354012E-2</v>
          </cell>
          <cell r="BJ95">
            <v>1.8481933599543976E-2</v>
          </cell>
          <cell r="BK95">
            <v>1.9277104473023991E-2</v>
          </cell>
          <cell r="BL95">
            <v>1.9350354374818475E-2</v>
          </cell>
          <cell r="BM95">
            <v>2.5031518504158662E-2</v>
          </cell>
          <cell r="BN95">
            <v>1.7229893591920186E-2</v>
          </cell>
          <cell r="BO95" t="e">
            <v>#DIV/0!</v>
          </cell>
          <cell r="BP95" t="e">
            <v>#DIV/0!</v>
          </cell>
          <cell r="BQ95">
            <v>2.4387927583221551E-2</v>
          </cell>
          <cell r="BR95">
            <v>1.9075345362263102E-2</v>
          </cell>
          <cell r="BS95" t="e">
            <v>#DIV/0!</v>
          </cell>
          <cell r="BT95" t="e">
            <v>#DIV/0!</v>
          </cell>
        </row>
        <row r="98">
          <cell r="D98">
            <v>5475714.8839999996</v>
          </cell>
          <cell r="E98">
            <v>9370895.1459999997</v>
          </cell>
          <cell r="F98">
            <v>11609106.787999999</v>
          </cell>
          <cell r="G98">
            <v>12659663.079</v>
          </cell>
          <cell r="H98">
            <v>4254640.4620000003</v>
          </cell>
          <cell r="I98">
            <v>8062795.1959999995</v>
          </cell>
          <cell r="J98">
            <v>10104813.32399998</v>
          </cell>
          <cell r="K98">
            <v>9047574.3900000006</v>
          </cell>
          <cell r="L98">
            <v>3926325.9219999998</v>
          </cell>
          <cell r="M98">
            <v>8479725.8829999994</v>
          </cell>
          <cell r="N98">
            <v>11022765.092</v>
          </cell>
          <cell r="O98">
            <v>660640.09100000001</v>
          </cell>
          <cell r="P98">
            <v>2868871.6010000003</v>
          </cell>
          <cell r="Q98">
            <v>8197806.4450000003</v>
          </cell>
          <cell r="R98">
            <v>10624395.364</v>
          </cell>
          <cell r="S98">
            <v>787722.85200000007</v>
          </cell>
          <cell r="T98">
            <v>3631644.1570000001</v>
          </cell>
          <cell r="U98">
            <v>8631427.3440000005</v>
          </cell>
          <cell r="V98">
            <v>11009243.849000003</v>
          </cell>
          <cell r="W98">
            <v>741693.16800000006</v>
          </cell>
          <cell r="X98">
            <v>4254464.085</v>
          </cell>
          <cell r="Y98">
            <v>8464301.3430000003</v>
          </cell>
          <cell r="Z98">
            <v>10843022.112</v>
          </cell>
          <cell r="AA98">
            <v>1213081.9819999998</v>
          </cell>
          <cell r="AB98">
            <v>6007094.7359999996</v>
          </cell>
          <cell r="AE98">
            <v>1745112.8820000002</v>
          </cell>
          <cell r="AF98">
            <v>6224358.2570000002</v>
          </cell>
          <cell r="AI98">
            <v>2436450.3229999999</v>
          </cell>
          <cell r="AJ98">
            <v>6591793.2029999997</v>
          </cell>
          <cell r="AM98">
            <v>3391558.5279999999</v>
          </cell>
          <cell r="AN98">
            <v>7273007.6279999996</v>
          </cell>
          <cell r="AQ98">
            <v>4211685.1189999999</v>
          </cell>
          <cell r="AR98">
            <v>7907898.1919999998</v>
          </cell>
          <cell r="AU98">
            <v>5035074.3440000005</v>
          </cell>
          <cell r="AV98">
            <v>9219879.7490000017</v>
          </cell>
          <cell r="AZ98">
            <v>55688004.570999995</v>
          </cell>
          <cell r="BA98">
            <v>67635692.876000002</v>
          </cell>
          <cell r="BB98">
            <v>51206951.357000001</v>
          </cell>
          <cell r="BC98">
            <v>65213346.528999984</v>
          </cell>
          <cell r="BE98">
            <v>35464985.282000005</v>
          </cell>
          <cell r="BF98">
            <v>13656681.268000001</v>
          </cell>
          <cell r="BG98">
            <v>25913416.225000001</v>
          </cell>
          <cell r="BH98">
            <v>32736685.203999981</v>
          </cell>
          <cell r="BI98">
            <v>2190056.111</v>
          </cell>
          <cell r="BJ98">
            <v>10754979.843</v>
          </cell>
          <cell r="BK98">
            <v>25293535.131999999</v>
          </cell>
          <cell r="BL98">
            <v>32476661.325000003</v>
          </cell>
          <cell r="BM98">
            <v>5394645.1869999999</v>
          </cell>
          <cell r="BN98">
            <v>18823246.196000002</v>
          </cell>
          <cell r="BO98">
            <v>0</v>
          </cell>
          <cell r="BP98">
            <v>0</v>
          </cell>
          <cell r="BQ98">
            <v>12638317.991</v>
          </cell>
          <cell r="BR98">
            <v>24400785.569000002</v>
          </cell>
          <cell r="BS98">
            <v>0</v>
          </cell>
          <cell r="BT98">
            <v>0</v>
          </cell>
        </row>
        <row r="99">
          <cell r="D99">
            <v>3849028.9990000003</v>
          </cell>
          <cell r="E99">
            <v>7538437.1979999999</v>
          </cell>
          <cell r="F99">
            <v>9419003.4890000001</v>
          </cell>
          <cell r="G99">
            <v>10614924.353</v>
          </cell>
          <cell r="H99">
            <v>2759517.3289999999</v>
          </cell>
          <cell r="I99">
            <v>6436830.9350000005</v>
          </cell>
          <cell r="J99">
            <v>8277794.6089999899</v>
          </cell>
          <cell r="K99">
            <v>6422490.7369999997</v>
          </cell>
          <cell r="L99">
            <v>2336934.6780000003</v>
          </cell>
          <cell r="M99">
            <v>6879401.6889999993</v>
          </cell>
          <cell r="N99">
            <v>8832501.5549999997</v>
          </cell>
          <cell r="O99">
            <v>330058.16599999997</v>
          </cell>
          <cell r="P99">
            <v>1784486.6850000001</v>
          </cell>
          <cell r="Q99">
            <v>6655451.4849999994</v>
          </cell>
          <cell r="R99">
            <v>8399774.6030000001</v>
          </cell>
          <cell r="S99">
            <v>345013.36200000002</v>
          </cell>
          <cell r="T99">
            <v>2526050.34</v>
          </cell>
          <cell r="U99">
            <v>6871167.9780000001</v>
          </cell>
          <cell r="V99">
            <v>8706316.8670000024</v>
          </cell>
          <cell r="W99">
            <v>455648.02100000001</v>
          </cell>
          <cell r="X99">
            <v>3073838.4799999995</v>
          </cell>
          <cell r="Y99">
            <v>6768112.1229999997</v>
          </cell>
          <cell r="Z99">
            <v>9001344.9820000008</v>
          </cell>
          <cell r="AA99">
            <v>733387.321</v>
          </cell>
          <cell r="AB99">
            <v>4435094.7750000004</v>
          </cell>
          <cell r="AE99">
            <v>1148712.1839999999</v>
          </cell>
          <cell r="AF99">
            <v>4689901.7829999998</v>
          </cell>
          <cell r="AI99">
            <v>1694921.9180000001</v>
          </cell>
          <cell r="AJ99">
            <v>5016823.2850000001</v>
          </cell>
          <cell r="AM99">
            <v>2310234.9909999999</v>
          </cell>
          <cell r="AN99">
            <v>5801856.0120000001</v>
          </cell>
          <cell r="AQ99">
            <v>3056039.142</v>
          </cell>
          <cell r="AR99">
            <v>6483069.5589999994</v>
          </cell>
          <cell r="AU99">
            <v>3787194.253</v>
          </cell>
          <cell r="AV99">
            <v>7559935.5199999996</v>
          </cell>
          <cell r="AZ99">
            <v>42624381.467999995</v>
          </cell>
          <cell r="BA99">
            <v>50316537.444999993</v>
          </cell>
          <cell r="BB99">
            <v>41149401.407999992</v>
          </cell>
          <cell r="BC99">
            <v>52636736.104999997</v>
          </cell>
          <cell r="BE99">
            <v>28763172.109999999</v>
          </cell>
          <cell r="BF99">
            <v>8945481.006000001</v>
          </cell>
          <cell r="BG99">
            <v>20854669.822000001</v>
          </cell>
          <cell r="BH99">
            <v>26529299.65299999</v>
          </cell>
          <cell r="BI99">
            <v>1130719.5489999999</v>
          </cell>
          <cell r="BJ99">
            <v>7384375.5049999999</v>
          </cell>
          <cell r="BK99">
            <v>20294731.585999999</v>
          </cell>
          <cell r="BL99">
            <v>26107436.452000003</v>
          </cell>
          <cell r="BM99">
            <v>3577021.423</v>
          </cell>
          <cell r="BN99">
            <v>14141819.843</v>
          </cell>
          <cell r="BO99">
            <v>0</v>
          </cell>
          <cell r="BP99">
            <v>0</v>
          </cell>
          <cell r="BQ99">
            <v>9153468.3859999999</v>
          </cell>
          <cell r="BR99">
            <v>19844861.090999998</v>
          </cell>
          <cell r="BS99">
            <v>0</v>
          </cell>
          <cell r="BT99">
            <v>0</v>
          </cell>
        </row>
        <row r="100">
          <cell r="D100">
            <v>0.70292721234387789</v>
          </cell>
          <cell r="E100">
            <v>0.80445219806112211</v>
          </cell>
          <cell r="F100">
            <v>0.81134609759436049</v>
          </cell>
          <cell r="G100">
            <v>0.83848395385878505</v>
          </cell>
          <cell r="H100">
            <v>0.64859001686427331</v>
          </cell>
          <cell r="I100">
            <v>0.79833739770462608</v>
          </cell>
          <cell r="J100">
            <v>0.81919322441507836</v>
          </cell>
          <cell r="K100">
            <v>0.70985774309836869</v>
          </cell>
          <cell r="L100">
            <v>0.59519630423589687</v>
          </cell>
          <cell r="M100">
            <v>0.81127642378059639</v>
          </cell>
          <cell r="N100">
            <v>0.80129636087503764</v>
          </cell>
          <cell r="O100">
            <v>0.49960359732391713</v>
          </cell>
          <cell r="P100">
            <v>0.62201692274341691</v>
          </cell>
          <cell r="Q100">
            <v>0.81185760235401594</v>
          </cell>
          <cell r="R100">
            <v>0.79061201275152393</v>
          </cell>
          <cell r="S100">
            <v>0.43798826087630116</v>
          </cell>
          <cell r="T100">
            <v>0.69556658934522364</v>
          </cell>
          <cell r="U100">
            <v>0.79606393058227887</v>
          </cell>
          <cell r="V100">
            <v>0.79081878704965003</v>
          </cell>
          <cell r="W100">
            <v>0.61433493074861378</v>
          </cell>
          <cell r="X100">
            <v>0.72249722140973238</v>
          </cell>
          <cell r="Y100">
            <v>0.79960670688990132</v>
          </cell>
          <cell r="Z100">
            <v>0.8301509384582173</v>
          </cell>
          <cell r="AA100">
            <v>0.60456534008597618</v>
          </cell>
          <cell r="AB100">
            <v>0.73830944406800525</v>
          </cell>
          <cell r="AE100">
            <v>0.65824520341830806</v>
          </cell>
          <cell r="AF100">
            <v>0.75347555352002282</v>
          </cell>
          <cell r="AI100">
            <v>0.69565215510449796</v>
          </cell>
          <cell r="AJ100">
            <v>0.76107109712070264</v>
          </cell>
          <cell r="AM100">
            <v>0.68117208413983765</v>
          </cell>
          <cell r="AN100">
            <v>0.79772445028982453</v>
          </cell>
          <cell r="AQ100">
            <v>0.72560959702647709</v>
          </cell>
          <cell r="AR100">
            <v>0.81982208187234584</v>
          </cell>
          <cell r="AU100">
            <v>0.75216252914179405</v>
          </cell>
          <cell r="AV100">
            <v>0.81996031681649195</v>
          </cell>
          <cell r="AZ100">
            <v>0.76541405633695492</v>
          </cell>
          <cell r="BA100">
            <v>0.74393467865033769</v>
          </cell>
          <cell r="BB100">
            <v>0.80359014386773997</v>
          </cell>
          <cell r="BC100">
            <v>0.80714667942386231</v>
          </cell>
          <cell r="BE100">
            <v>0.8110301437118751</v>
          </cell>
          <cell r="BF100">
            <v>0.65502597816065544</v>
          </cell>
          <cell r="BG100">
            <v>0.80478272879669299</v>
          </cell>
          <cell r="BH100">
            <v>0.81038442003769118</v>
          </cell>
          <cell r="BI100">
            <v>0.51629706806174147</v>
          </cell>
          <cell r="BJ100">
            <v>0.68660058994031525</v>
          </cell>
          <cell r="BK100">
            <v>0.80236833167397836</v>
          </cell>
          <cell r="BL100">
            <v>0.80388301589064282</v>
          </cell>
          <cell r="BM100">
            <v>0.66306889498866317</v>
          </cell>
          <cell r="BN100">
            <v>0.75129548302912708</v>
          </cell>
          <cell r="BO100">
            <v>0</v>
          </cell>
          <cell r="BP100">
            <v>0</v>
          </cell>
          <cell r="BQ100">
            <v>0.72426318063197714</v>
          </cell>
          <cell r="BR100">
            <v>0.81328779497213888</v>
          </cell>
          <cell r="BS100">
            <v>0</v>
          </cell>
          <cell r="BT100">
            <v>0</v>
          </cell>
        </row>
        <row r="101">
          <cell r="D101">
            <v>5.4561333795310611</v>
          </cell>
          <cell r="E101">
            <v>7.1531342172411998</v>
          </cell>
          <cell r="F101">
            <v>9.2759502428604694</v>
          </cell>
          <cell r="G101">
            <v>6.5759762566252791</v>
          </cell>
          <cell r="H101">
            <v>5.3862482561845431</v>
          </cell>
          <cell r="I101">
            <v>6.8585604553085471</v>
          </cell>
          <cell r="J101">
            <v>8.789649026677866</v>
          </cell>
          <cell r="K101">
            <v>7.0482416585936738</v>
          </cell>
          <cell r="L101">
            <v>5.9195582601481158</v>
          </cell>
          <cell r="M101">
            <v>7.3484629261410692</v>
          </cell>
          <cell r="N101">
            <v>8.97888950307361</v>
          </cell>
          <cell r="O101">
            <v>21.153750383715124</v>
          </cell>
          <cell r="P101">
            <v>5.7158117694861055</v>
          </cell>
          <cell r="Q101">
            <v>8.3586766725454993</v>
          </cell>
          <cell r="R101">
            <v>8.6197899610152646</v>
          </cell>
          <cell r="S101">
            <v>13.981116726303341</v>
          </cell>
          <cell r="T101">
            <v>6.5178487431704806</v>
          </cell>
          <cell r="U101">
            <v>8.1026433525292756</v>
          </cell>
          <cell r="V101">
            <v>8.3660599996418856</v>
          </cell>
          <cell r="W101">
            <v>1.0732559249138722</v>
          </cell>
          <cell r="X101">
            <v>6.1502891620012976</v>
          </cell>
          <cell r="Y101">
            <v>8.8699954223096036</v>
          </cell>
          <cell r="Z101">
            <v>9.1667872784037741</v>
          </cell>
          <cell r="AA101">
            <v>6.3924103366664822</v>
          </cell>
          <cell r="AB101">
            <v>6.2918930055579807</v>
          </cell>
          <cell r="AE101">
            <v>5.4598076532387037</v>
          </cell>
          <cell r="AF101">
            <v>6.2574499012276501</v>
          </cell>
          <cell r="AI101">
            <v>0.67529981043231635</v>
          </cell>
          <cell r="AJ101">
            <v>6.8182970845781457</v>
          </cell>
          <cell r="AM101">
            <v>4.8046738276201042</v>
          </cell>
          <cell r="AN101">
            <v>7.4010031640742255</v>
          </cell>
          <cell r="AQ101">
            <v>5.081992122997061</v>
          </cell>
          <cell r="AR101">
            <v>7.1866772480216792</v>
          </cell>
          <cell r="AU101">
            <v>5.0109422419803717</v>
          </cell>
          <cell r="AV101">
            <v>7.6695882346296376</v>
          </cell>
          <cell r="AZ101">
            <v>6.3667177993355892</v>
          </cell>
          <cell r="BA101">
            <v>6.6427089980444718</v>
          </cell>
          <cell r="BB101">
            <v>7.7756268294087221</v>
          </cell>
          <cell r="BC101">
            <v>8.8757488372363031</v>
          </cell>
          <cell r="BE101">
            <v>7.0009731717918662</v>
          </cell>
          <cell r="BF101">
            <v>5.5556411046775267</v>
          </cell>
          <cell r="BG101">
            <v>7.1266472549327009</v>
          </cell>
          <cell r="BH101">
            <v>9.0253107190609239</v>
          </cell>
          <cell r="BI101">
            <v>10.873312565449144</v>
          </cell>
          <cell r="BJ101">
            <v>6.1710295594800124</v>
          </cell>
          <cell r="BK101">
            <v>8.4425119611271349</v>
          </cell>
          <cell r="BL101">
            <v>8.7237702242887298</v>
          </cell>
          <cell r="BM101">
            <v>3.3839441489515685</v>
          </cell>
          <cell r="BN101">
            <v>6.4672128365317647</v>
          </cell>
          <cell r="BO101" t="e">
            <v>#DIV/0!</v>
          </cell>
          <cell r="BP101" t="e">
            <v>#DIV/0!</v>
          </cell>
          <cell r="BQ101">
            <v>4.9826035532961477</v>
          </cell>
          <cell r="BR101">
            <v>7.4333035157889178</v>
          </cell>
          <cell r="BS101" t="e">
            <v>#DIV/0!</v>
          </cell>
          <cell r="BT101" t="e">
            <v>#DIV/0!</v>
          </cell>
        </row>
        <row r="102">
          <cell r="D102">
            <v>3065226</v>
          </cell>
          <cell r="E102">
            <v>5202212</v>
          </cell>
          <cell r="F102">
            <v>5983834</v>
          </cell>
          <cell r="G102">
            <v>6513946</v>
          </cell>
          <cell r="H102">
            <v>2292030</v>
          </cell>
          <cell r="I102">
            <v>4381395</v>
          </cell>
          <cell r="J102">
            <v>5216277</v>
          </cell>
          <cell r="K102">
            <v>3887819.9999999995</v>
          </cell>
          <cell r="L102">
            <v>1985313</v>
          </cell>
          <cell r="M102">
            <v>4766775</v>
          </cell>
          <cell r="N102">
            <v>5753448</v>
          </cell>
          <cell r="O102">
            <v>175558</v>
          </cell>
          <cell r="P102">
            <v>1583447</v>
          </cell>
          <cell r="Q102">
            <v>4571118</v>
          </cell>
          <cell r="R102">
            <v>5491521</v>
          </cell>
          <cell r="S102">
            <v>191126</v>
          </cell>
          <cell r="T102">
            <v>2175648</v>
          </cell>
          <cell r="U102">
            <v>4743607</v>
          </cell>
          <cell r="V102">
            <v>5740146</v>
          </cell>
          <cell r="W102">
            <v>273327</v>
          </cell>
          <cell r="X102">
            <v>2660897</v>
          </cell>
          <cell r="Y102">
            <v>4659578</v>
          </cell>
          <cell r="Z102">
            <v>5896563</v>
          </cell>
          <cell r="AA102">
            <v>489817</v>
          </cell>
          <cell r="AB102">
            <v>3636909</v>
          </cell>
          <cell r="AE102">
            <v>805192</v>
          </cell>
          <cell r="AF102">
            <v>3821430</v>
          </cell>
          <cell r="AI102">
            <v>1306275</v>
          </cell>
          <cell r="AJ102">
            <v>4126357</v>
          </cell>
          <cell r="AM102">
            <v>1882454</v>
          </cell>
          <cell r="AN102">
            <v>4570732</v>
          </cell>
          <cell r="AQ102">
            <v>2530217</v>
          </cell>
          <cell r="AR102">
            <v>4892311</v>
          </cell>
          <cell r="AU102">
            <v>2991252</v>
          </cell>
          <cell r="AV102">
            <v>5385095</v>
          </cell>
          <cell r="AZ102">
            <v>28298905</v>
          </cell>
          <cell r="BA102">
            <v>40195395</v>
          </cell>
          <cell r="BB102">
            <v>28324685</v>
          </cell>
          <cell r="BC102">
            <v>34081789</v>
          </cell>
          <cell r="BE102">
            <v>17653687</v>
          </cell>
          <cell r="BF102">
            <v>7342569</v>
          </cell>
          <cell r="BG102">
            <v>14350382</v>
          </cell>
          <cell r="BH102">
            <v>16953559</v>
          </cell>
          <cell r="BI102">
            <v>640011</v>
          </cell>
          <cell r="BJ102">
            <v>6419992</v>
          </cell>
          <cell r="BK102">
            <v>13974303</v>
          </cell>
          <cell r="BL102">
            <v>17128230</v>
          </cell>
          <cell r="BM102">
            <v>2601284</v>
          </cell>
          <cell r="BN102">
            <v>11584696</v>
          </cell>
          <cell r="BO102">
            <v>0</v>
          </cell>
          <cell r="BP102">
            <v>0</v>
          </cell>
          <cell r="BQ102">
            <v>7403923</v>
          </cell>
          <cell r="BR102">
            <v>14848138</v>
          </cell>
          <cell r="BS102">
            <v>0</v>
          </cell>
          <cell r="BT102">
            <v>0</v>
          </cell>
        </row>
        <row r="103">
          <cell r="D103">
            <v>1.8573341730601128E-2</v>
          </cell>
          <cell r="E103">
            <v>1.6028645791059649E-2</v>
          </cell>
          <cell r="F103">
            <v>1.4200323796535016E-2</v>
          </cell>
          <cell r="G103">
            <v>3.4005318104745504E-2</v>
          </cell>
          <cell r="H103">
            <v>2.0881269355803877E-2</v>
          </cell>
          <cell r="I103">
            <v>1.8086545705596889E-2</v>
          </cell>
          <cell r="J103">
            <v>1.7930399426891255E-2</v>
          </cell>
          <cell r="K103">
            <v>1.7380650836881398E-2</v>
          </cell>
          <cell r="L103">
            <v>3.0859204800659491E-2</v>
          </cell>
          <cell r="M103">
            <v>1.5784243834581251E-2</v>
          </cell>
          <cell r="N103">
            <v>2.5931129678579402E-2</v>
          </cell>
          <cell r="O103">
            <v>-3.0860772179168373E-2</v>
          </cell>
          <cell r="P103">
            <v>2.4001529361043633E-2</v>
          </cell>
          <cell r="Q103">
            <v>1.9735672334746362E-2</v>
          </cell>
          <cell r="R103">
            <v>1.8885434169525553E-2</v>
          </cell>
          <cell r="S103">
            <v>4.3293122698221456E-2</v>
          </cell>
          <cell r="T103">
            <v>2.6371669198214657E-2</v>
          </cell>
          <cell r="U103">
            <v>2.1088848149029771E-2</v>
          </cell>
          <cell r="V103">
            <v>2.2892925347332463E-2</v>
          </cell>
          <cell r="W103">
            <v>0.28676497370729076</v>
          </cell>
          <cell r="X103">
            <v>2.1809884716380248E-2</v>
          </cell>
          <cell r="Y103">
            <v>2.3682136084447962E-2</v>
          </cell>
          <cell r="Z103">
            <v>2.086439031418949E-2</v>
          </cell>
          <cell r="AA103">
            <v>7.2579694663122141E-2</v>
          </cell>
          <cell r="AB103">
            <v>1.5639638238052787E-2</v>
          </cell>
          <cell r="AE103">
            <v>6.2450761884731247E-2</v>
          </cell>
          <cell r="AF103">
            <v>2.2944422641351228E-2</v>
          </cell>
          <cell r="AI103">
            <v>-4.9151835651603058E-3</v>
          </cell>
          <cell r="AJ103">
            <v>1.9248447764825306E-2</v>
          </cell>
          <cell r="AM103">
            <v>2.3565795580601318E-2</v>
          </cell>
          <cell r="AN103">
            <v>1.6284636534952213E-2</v>
          </cell>
          <cell r="AQ103">
            <v>1.6237250257601393E-2</v>
          </cell>
          <cell r="AR103">
            <v>2.0277995035044988E-2</v>
          </cell>
          <cell r="AU103">
            <v>3.7139914962232325E-2</v>
          </cell>
          <cell r="AV103">
            <v>2.7299472408925059E-2</v>
          </cell>
          <cell r="AZ103">
            <v>2.6806255627868186E-2</v>
          </cell>
          <cell r="BA103">
            <v>2.1582622347838008E-2</v>
          </cell>
          <cell r="BB103">
            <v>1.923498570086063E-2</v>
          </cell>
          <cell r="BC103">
            <v>2.0030847806626048E-2</v>
          </cell>
          <cell r="BE103">
            <v>2.5803853859214951E-2</v>
          </cell>
          <cell r="BF103">
            <v>2.2683410836137841E-2</v>
          </cell>
          <cell r="BG103">
            <v>1.6556795520141613E-2</v>
          </cell>
          <cell r="BH103">
            <v>1.9219303106088187E-2</v>
          </cell>
          <cell r="BI103">
            <v>1.0866394198892388E-2</v>
          </cell>
          <cell r="BJ103">
            <v>2.3948641257899275E-2</v>
          </cell>
          <cell r="BK103">
            <v>2.1558123646626452E-2</v>
          </cell>
          <cell r="BL103">
            <v>2.0884010675814659E-2</v>
          </cell>
          <cell r="BM103">
            <v>6.0003712364665743E-2</v>
          </cell>
          <cell r="BN103">
            <v>1.933330392323921E-2</v>
          </cell>
          <cell r="BO103" t="e">
            <v>#DIV/0!</v>
          </cell>
          <cell r="BP103" t="e">
            <v>#DIV/0!</v>
          </cell>
          <cell r="BQ103">
            <v>2.671838711056284E-2</v>
          </cell>
          <cell r="BR103">
            <v>2.1875437990883064E-2</v>
          </cell>
          <cell r="BS103" t="e">
            <v>#DIV/0!</v>
          </cell>
          <cell r="BT103" t="e">
            <v>#DIV/0!</v>
          </cell>
        </row>
        <row r="106">
          <cell r="D106">
            <v>402223.85188096703</v>
          </cell>
          <cell r="E106">
            <v>498460.79999999993</v>
          </cell>
          <cell r="F106">
            <v>593148.74655951397</v>
          </cell>
          <cell r="G106">
            <v>542650.51087209885</v>
          </cell>
          <cell r="H106">
            <v>347399.43327794102</v>
          </cell>
          <cell r="I106">
            <v>448386.86467255594</v>
          </cell>
          <cell r="J106">
            <v>534744.09299999906</v>
          </cell>
          <cell r="K106">
            <v>465539.30971195456</v>
          </cell>
          <cell r="L106">
            <v>369669.36299565202</v>
          </cell>
          <cell r="M106">
            <v>483007.96600877395</v>
          </cell>
          <cell r="N106">
            <v>575216.43982358498</v>
          </cell>
          <cell r="O106">
            <v>259066.958904233</v>
          </cell>
          <cell r="P106">
            <v>373007.58514656598</v>
          </cell>
          <cell r="Q106">
            <v>493326.75751307799</v>
          </cell>
          <cell r="R106">
            <v>586713.96070000005</v>
          </cell>
          <cell r="S106">
            <v>349501.45704714704</v>
          </cell>
          <cell r="T106">
            <v>375765.58195777901</v>
          </cell>
          <cell r="U106">
            <v>494686.41680425499</v>
          </cell>
          <cell r="V106">
            <v>602339.3640099999</v>
          </cell>
          <cell r="W106">
            <v>310203.24274300598</v>
          </cell>
          <cell r="X106">
            <v>347072.39238432999</v>
          </cell>
          <cell r="Y106">
            <v>471265.94418898702</v>
          </cell>
          <cell r="Z106">
            <v>571908.05196000019</v>
          </cell>
          <cell r="AA106">
            <v>299737.82001522696</v>
          </cell>
          <cell r="AB106">
            <v>389880.320567685</v>
          </cell>
          <cell r="AE106">
            <v>320398.475733453</v>
          </cell>
          <cell r="AF106">
            <v>387942.82236126001</v>
          </cell>
          <cell r="AI106">
            <v>337786.24130560004</v>
          </cell>
          <cell r="AJ106">
            <v>400617.17295077897</v>
          </cell>
          <cell r="AM106">
            <v>400785.40637305402</v>
          </cell>
          <cell r="AN106">
            <v>438726.45892141003</v>
          </cell>
          <cell r="AQ106">
            <v>426501.31508999999</v>
          </cell>
          <cell r="AR106">
            <v>450277.09418088105</v>
          </cell>
          <cell r="AU106">
            <v>417502.06660959602</v>
          </cell>
          <cell r="AV106">
            <v>505498.16751658503</v>
          </cell>
          <cell r="AZ106">
            <v>4708254.7560331859</v>
          </cell>
          <cell r="BA106">
            <v>4788080.2441418357</v>
          </cell>
          <cell r="BB106">
            <v>2889134.7491876497</v>
          </cell>
          <cell r="BC106">
            <v>3464070.6560530984</v>
          </cell>
          <cell r="BE106">
            <v>1586771.7722118704</v>
          </cell>
          <cell r="BF106">
            <v>1119292.64815456</v>
          </cell>
          <cell r="BG106">
            <v>1429855.6306813299</v>
          </cell>
          <cell r="BH106">
            <v>1703109.2793830982</v>
          </cell>
          <cell r="BI106">
            <v>918771.65869438602</v>
          </cell>
          <cell r="BJ106">
            <v>1095845.5594886751</v>
          </cell>
          <cell r="BK106">
            <v>1459279.1185063198</v>
          </cell>
          <cell r="BL106">
            <v>1760961.3766700001</v>
          </cell>
          <cell r="BM106">
            <v>957922.53705427994</v>
          </cell>
          <cell r="BN106">
            <v>1178440.315879724</v>
          </cell>
          <cell r="BO106">
            <v>0</v>
          </cell>
          <cell r="BP106">
            <v>0</v>
          </cell>
          <cell r="BQ106">
            <v>1244788.7880726499</v>
          </cell>
          <cell r="BR106">
            <v>1394501.7206188762</v>
          </cell>
          <cell r="BS106">
            <v>0</v>
          </cell>
          <cell r="BT106">
            <v>0</v>
          </cell>
        </row>
        <row r="107">
          <cell r="D107">
            <v>255328.09484730003</v>
          </cell>
          <cell r="E107">
            <v>266778.18631403701</v>
          </cell>
          <cell r="F107">
            <v>302756.63508290809</v>
          </cell>
          <cell r="G107">
            <v>284108.23839599872</v>
          </cell>
          <cell r="H107">
            <v>227872.7290008</v>
          </cell>
          <cell r="I107">
            <v>275876.13711468998</v>
          </cell>
          <cell r="J107">
            <v>282296.84887186991</v>
          </cell>
          <cell r="K107">
            <v>257292.60203339357</v>
          </cell>
          <cell r="L107">
            <v>248254.09395009998</v>
          </cell>
          <cell r="M107">
            <v>292901.42679428839</v>
          </cell>
          <cell r="N107">
            <v>316567.75048740697</v>
          </cell>
          <cell r="O107">
            <v>193687.116930527</v>
          </cell>
          <cell r="P107">
            <v>264961.60541681701</v>
          </cell>
          <cell r="Q107">
            <v>292580.709885752</v>
          </cell>
          <cell r="R107">
            <v>313879.62820029899</v>
          </cell>
          <cell r="S107">
            <v>274832.62749435898</v>
          </cell>
          <cell r="T107">
            <v>262287.9445716</v>
          </cell>
          <cell r="U107">
            <v>286846.72568536492</v>
          </cell>
          <cell r="V107">
            <v>294255.84312000015</v>
          </cell>
          <cell r="W107">
            <v>247698.36774053102</v>
          </cell>
          <cell r="X107">
            <v>218110.16720356001</v>
          </cell>
          <cell r="Y107">
            <v>267726.7810083704</v>
          </cell>
          <cell r="Z107">
            <v>281010.03764715011</v>
          </cell>
          <cell r="AA107">
            <v>224474.51864816001</v>
          </cell>
          <cell r="AB107">
            <v>241848.21546166501</v>
          </cell>
          <cell r="AE107">
            <v>234778.54659555299</v>
          </cell>
          <cell r="AF107">
            <v>240201.89291075198</v>
          </cell>
          <cell r="AI107">
            <v>237731.8494102</v>
          </cell>
          <cell r="AJ107">
            <v>243434.30427371501</v>
          </cell>
          <cell r="AM107">
            <v>280855.26334770001</v>
          </cell>
          <cell r="AN107">
            <v>266243.67779274203</v>
          </cell>
          <cell r="AQ107">
            <v>289856.74714999995</v>
          </cell>
          <cell r="AR107">
            <v>267353.003392082</v>
          </cell>
          <cell r="AU107">
            <v>261521.04203879999</v>
          </cell>
          <cell r="AV107">
            <v>298966.03568370157</v>
          </cell>
          <cell r="AZ107">
            <v>3077779.4941603877</v>
          </cell>
          <cell r="BA107">
            <v>3034861.764504835</v>
          </cell>
          <cell r="BB107">
            <v>1682709.9668025027</v>
          </cell>
          <cell r="BC107">
            <v>1790766.7434096341</v>
          </cell>
          <cell r="BE107">
            <v>832343.41480455722</v>
          </cell>
          <cell r="BF107">
            <v>731454.91779820004</v>
          </cell>
          <cell r="BG107">
            <v>835555.75022301544</v>
          </cell>
          <cell r="BH107">
            <v>901621.23444218491</v>
          </cell>
          <cell r="BI107">
            <v>716218.11216541694</v>
          </cell>
          <cell r="BJ107">
            <v>745359.71719197696</v>
          </cell>
          <cell r="BK107">
            <v>847154.21657948731</v>
          </cell>
          <cell r="BL107">
            <v>889145.50896744931</v>
          </cell>
          <cell r="BM107">
            <v>696984.914653913</v>
          </cell>
          <cell r="BN107">
            <v>725484.41264613206</v>
          </cell>
          <cell r="BO107">
            <v>0</v>
          </cell>
          <cell r="BP107">
            <v>0</v>
          </cell>
          <cell r="BQ107">
            <v>832233.05253649992</v>
          </cell>
          <cell r="BR107">
            <v>832562.7168685256</v>
          </cell>
          <cell r="BS107">
            <v>0</v>
          </cell>
          <cell r="BT107">
            <v>0</v>
          </cell>
        </row>
        <row r="108">
          <cell r="D108">
            <v>0.63479103403062509</v>
          </cell>
          <cell r="E108">
            <v>0.5352039444506711</v>
          </cell>
          <cell r="F108">
            <v>0.51042278490683923</v>
          </cell>
          <cell r="G108">
            <v>0.52355656671069128</v>
          </cell>
          <cell r="H108">
            <v>0.65593868950985801</v>
          </cell>
          <cell r="I108">
            <v>0.615263645861157</v>
          </cell>
          <cell r="J108">
            <v>0.52791017716182687</v>
          </cell>
          <cell r="K108">
            <v>0.55267642638510917</v>
          </cell>
          <cell r="L108">
            <v>0.67155712320422911</v>
          </cell>
          <cell r="M108">
            <v>0.60641117208606821</v>
          </cell>
          <cell r="N108">
            <v>0.55034545011351932</v>
          </cell>
          <cell r="O108">
            <v>0.74763342168279212</v>
          </cell>
          <cell r="P108">
            <v>0.7103383844398381</v>
          </cell>
          <cell r="Q108">
            <v>0.59307691186403111</v>
          </cell>
          <cell r="R108">
            <v>0.53497896628505937</v>
          </cell>
          <cell r="S108">
            <v>0.78635617091943799</v>
          </cell>
          <cell r="T108">
            <v>0.69800949625309394</v>
          </cell>
          <cell r="U108">
            <v>0.57985567410246641</v>
          </cell>
          <cell r="V108">
            <v>0.48852168843993232</v>
          </cell>
          <cell r="W108">
            <v>0.79850347646346698</v>
          </cell>
          <cell r="X108">
            <v>0.62842845466670283</v>
          </cell>
          <cell r="Y108">
            <v>0.56810126916577408</v>
          </cell>
          <cell r="Z108">
            <v>0.4913552741285836</v>
          </cell>
          <cell r="AA108">
            <v>0.74890288665192972</v>
          </cell>
          <cell r="AB108">
            <v>0.62031398535202309</v>
          </cell>
          <cell r="AE108">
            <v>0.73277048543411538</v>
          </cell>
          <cell r="AF108">
            <v>0.61916828734898266</v>
          </cell>
          <cell r="AI108">
            <v>0.7037937616740304</v>
          </cell>
          <cell r="AJ108">
            <v>0.60764820060178515</v>
          </cell>
          <cell r="AM108">
            <v>0.70076220062333772</v>
          </cell>
          <cell r="AN108">
            <v>0.606855758021275</v>
          </cell>
          <cell r="AQ108">
            <v>0.67961513105495253</v>
          </cell>
          <cell r="AR108">
            <v>0.59375217359976007</v>
          </cell>
          <cell r="AU108">
            <v>0.62639460485197296</v>
          </cell>
          <cell r="AV108">
            <v>0.59142852515660749</v>
          </cell>
          <cell r="AZ108">
            <v>0.65369858974102935</v>
          </cell>
          <cell r="BA108">
            <v>0.63383686357762181</v>
          </cell>
          <cell r="BB108">
            <v>0.58242695923948773</v>
          </cell>
          <cell r="BC108">
            <v>0.5169544507645818</v>
          </cell>
          <cell r="BE108">
            <v>0.52455143794517933</v>
          </cell>
          <cell r="BF108">
            <v>0.65349747360906052</v>
          </cell>
          <cell r="BG108">
            <v>0.58436371637384887</v>
          </cell>
          <cell r="BH108">
            <v>0.5293971710193317</v>
          </cell>
          <cell r="BI108">
            <v>0.77953875197151123</v>
          </cell>
          <cell r="BJ108">
            <v>0.68016857917439033</v>
          </cell>
          <cell r="BK108">
            <v>0.58052925299624125</v>
          </cell>
          <cell r="BL108">
            <v>0.50492050578010661</v>
          </cell>
          <cell r="BM108">
            <v>0.72760049763232459</v>
          </cell>
          <cell r="BN108">
            <v>0.61563101912763962</v>
          </cell>
          <cell r="BO108">
            <v>0</v>
          </cell>
          <cell r="BP108">
            <v>0</v>
          </cell>
          <cell r="BQ108">
            <v>0.66857370544369665</v>
          </cell>
          <cell r="BR108">
            <v>0.59703240559576831</v>
          </cell>
          <cell r="BS108">
            <v>0</v>
          </cell>
          <cell r="BT108">
            <v>0</v>
          </cell>
        </row>
        <row r="109">
          <cell r="D109">
            <v>46.449810906694715</v>
          </cell>
          <cell r="E109">
            <v>51.353719139963459</v>
          </cell>
          <cell r="F109">
            <v>45.794801663852361</v>
          </cell>
          <cell r="G109">
            <v>28.748627777975489</v>
          </cell>
          <cell r="H109">
            <v>47.323138851933621</v>
          </cell>
          <cell r="I109">
            <v>51.263834179600146</v>
          </cell>
          <cell r="J109">
            <v>40.211328084383894</v>
          </cell>
          <cell r="K109">
            <v>31.323435567965451</v>
          </cell>
          <cell r="L109">
            <v>47.848317931426863</v>
          </cell>
          <cell r="M109">
            <v>51.987745526189208</v>
          </cell>
          <cell r="N109">
            <v>39.526540544928501</v>
          </cell>
          <cell r="O109">
            <v>47.019242873301877</v>
          </cell>
          <cell r="P109">
            <v>51.36149747301446</v>
          </cell>
          <cell r="Q109">
            <v>54.772869726706844</v>
          </cell>
          <cell r="R109">
            <v>40.938305813058683</v>
          </cell>
          <cell r="S109">
            <v>46.820024135305815</v>
          </cell>
          <cell r="T109">
            <v>51.408178181052747</v>
          </cell>
          <cell r="U109">
            <v>56.464621826559558</v>
          </cell>
          <cell r="V109">
            <v>39.884647938318885</v>
          </cell>
          <cell r="W109">
            <v>39.960219194968936</v>
          </cell>
          <cell r="X109">
            <v>45.497893618064076</v>
          </cell>
          <cell r="Y109">
            <v>52.518856916646662</v>
          </cell>
          <cell r="Z109">
            <v>38.953957959664059</v>
          </cell>
          <cell r="AA109">
            <v>42.696486144643927</v>
          </cell>
          <cell r="AB109">
            <v>50.43696049531323</v>
          </cell>
          <cell r="AE109">
            <v>39.778807603555187</v>
          </cell>
          <cell r="AF109">
            <v>47.375219607353159</v>
          </cell>
          <cell r="AI109">
            <v>39.843138447044531</v>
          </cell>
          <cell r="AJ109">
            <v>51.619818522886909</v>
          </cell>
          <cell r="AM109">
            <v>40.187947364380527</v>
          </cell>
          <cell r="AN109">
            <v>53.642398705703407</v>
          </cell>
          <cell r="AQ109">
            <v>43.067661243612712</v>
          </cell>
          <cell r="AR109">
            <v>59.959503752652289</v>
          </cell>
          <cell r="AU109">
            <v>44.782641798104081</v>
          </cell>
          <cell r="AV109">
            <v>54.083281988975685</v>
          </cell>
          <cell r="AZ109">
            <v>39.31059133176494</v>
          </cell>
          <cell r="BA109">
            <v>50.79749226266793</v>
          </cell>
          <cell r="BB109">
            <v>53.100468115540735</v>
          </cell>
          <cell r="BC109">
            <v>40.910678995365174</v>
          </cell>
          <cell r="BE109">
            <v>30.32274882950508</v>
          </cell>
          <cell r="BF109">
            <v>47.196395150253856</v>
          </cell>
          <cell r="BG109">
            <v>51.546297693169585</v>
          </cell>
          <cell r="BH109">
            <v>41.84577497380161</v>
          </cell>
          <cell r="BI109">
            <v>44.501350039340856</v>
          </cell>
          <cell r="BJ109">
            <v>49.662226904666937</v>
          </cell>
          <cell r="BK109">
            <v>54.63336024760379</v>
          </cell>
          <cell r="BL109">
            <v>39.962462553965281</v>
          </cell>
          <cell r="BM109">
            <v>40.740719349967527</v>
          </cell>
          <cell r="BN109">
            <v>49.820148158489737</v>
          </cell>
          <cell r="BO109" t="e">
            <v>#DIV/0!</v>
          </cell>
          <cell r="BP109" t="e">
            <v>#DIV/0!</v>
          </cell>
          <cell r="BQ109">
            <v>42.634754502967354</v>
          </cell>
          <cell r="BR109">
            <v>55.829268352343739</v>
          </cell>
          <cell r="BS109" t="e">
            <v>#DIV/0!</v>
          </cell>
          <cell r="BT109" t="e">
            <v>#DIV/0!</v>
          </cell>
        </row>
        <row r="110">
          <cell r="D110">
            <v>66549.939210500001</v>
          </cell>
          <cell r="E110">
            <v>69394.644</v>
          </cell>
          <cell r="F110">
            <v>78545.539556637901</v>
          </cell>
          <cell r="G110">
            <v>78744.292350000003</v>
          </cell>
          <cell r="H110">
            <v>59713.177498499994</v>
          </cell>
          <cell r="I110">
            <v>69934.989609600001</v>
          </cell>
          <cell r="J110">
            <v>70435.666769999894</v>
          </cell>
          <cell r="K110">
            <v>68694.071069999991</v>
          </cell>
          <cell r="L110">
            <v>65979.6954329</v>
          </cell>
          <cell r="M110">
            <v>75821.321437071005</v>
          </cell>
          <cell r="N110">
            <v>80744.381538000001</v>
          </cell>
          <cell r="O110">
            <v>48479.126035800007</v>
          </cell>
          <cell r="P110">
            <v>70666.665649999995</v>
          </cell>
          <cell r="Q110">
            <v>77020.168000878999</v>
          </cell>
          <cell r="R110">
            <v>79037.913329000003</v>
          </cell>
          <cell r="S110">
            <v>61138.3099114</v>
          </cell>
          <cell r="T110">
            <v>69351.069855900001</v>
          </cell>
          <cell r="U110">
            <v>73648.62953463319</v>
          </cell>
          <cell r="V110">
            <v>74150.813999999998</v>
          </cell>
          <cell r="W110">
            <v>58292.474352699996</v>
          </cell>
          <cell r="X110">
            <v>58718.144111599999</v>
          </cell>
          <cell r="Y110">
            <v>68400.7108088026</v>
          </cell>
          <cell r="Z110">
            <v>71417.39817</v>
          </cell>
          <cell r="AA110">
            <v>57285.309681700004</v>
          </cell>
          <cell r="AB110">
            <v>66077.98637921999</v>
          </cell>
          <cell r="AE110">
            <v>59633.222628399999</v>
          </cell>
          <cell r="AF110">
            <v>64190.831609871995</v>
          </cell>
          <cell r="AI110">
            <v>61544.329231700001</v>
          </cell>
          <cell r="AJ110">
            <v>64189.396658400001</v>
          </cell>
          <cell r="AM110">
            <v>70409.453114000004</v>
          </cell>
          <cell r="AN110">
            <v>69868.022066129008</v>
          </cell>
          <cell r="AQ110">
            <v>72947.14344</v>
          </cell>
          <cell r="AR110">
            <v>70045.548393102203</v>
          </cell>
          <cell r="AU110">
            <v>68786.282732299995</v>
          </cell>
          <cell r="AV110">
            <v>76173.537603999997</v>
          </cell>
          <cell r="AZ110">
            <v>784552.38133800018</v>
          </cell>
          <cell r="BA110">
            <v>801524.01447012322</v>
          </cell>
          <cell r="BB110">
            <v>434220.46339098585</v>
          </cell>
          <cell r="BC110">
            <v>454331.7133636378</v>
          </cell>
          <cell r="BE110">
            <v>226036.73021000001</v>
          </cell>
          <cell r="BF110">
            <v>192242.81214190001</v>
          </cell>
          <cell r="BG110">
            <v>215150.95504667104</v>
          </cell>
          <cell r="BH110">
            <v>229725.58786463778</v>
          </cell>
          <cell r="BI110">
            <v>167909.91029989999</v>
          </cell>
          <cell r="BJ110">
            <v>198735.8796175</v>
          </cell>
          <cell r="BK110">
            <v>219069.50834431479</v>
          </cell>
          <cell r="BL110">
            <v>224606.12549900002</v>
          </cell>
          <cell r="BM110">
            <v>178462.86154180003</v>
          </cell>
          <cell r="BN110">
            <v>194458.21464749199</v>
          </cell>
          <cell r="BO110">
            <v>0</v>
          </cell>
          <cell r="BP110">
            <v>0</v>
          </cell>
          <cell r="BQ110">
            <v>212142.87928629998</v>
          </cell>
          <cell r="BR110">
            <v>216087.10806323122</v>
          </cell>
          <cell r="BS110">
            <v>0</v>
          </cell>
          <cell r="BT110">
            <v>0</v>
          </cell>
        </row>
        <row r="111">
          <cell r="D111">
            <v>1.0223381346488225E-2</v>
          </cell>
          <cell r="E111">
            <v>1.0321505820319292E-2</v>
          </cell>
          <cell r="F111">
            <v>1.1523282784331743E-2</v>
          </cell>
          <cell r="G111">
            <v>1.5160515605644404E-2</v>
          </cell>
          <cell r="H111">
            <v>1.4500958259968012E-2</v>
          </cell>
          <cell r="I111">
            <v>9.1376826166593549E-3</v>
          </cell>
          <cell r="J111">
            <v>1.1872267145318902E-2</v>
          </cell>
          <cell r="K111">
            <v>1.5611384364672418E-2</v>
          </cell>
          <cell r="L111">
            <v>7.6151506660641823E-3</v>
          </cell>
          <cell r="M111">
            <v>8.1800749316256506E-3</v>
          </cell>
          <cell r="N111">
            <v>8.130300584160725E-3</v>
          </cell>
          <cell r="O111">
            <v>1.5591928162634845E-2</v>
          </cell>
          <cell r="P111">
            <v>1.3186192950559492E-2</v>
          </cell>
          <cell r="Q111">
            <v>1.0206386072352566E-2</v>
          </cell>
          <cell r="R111">
            <v>8.1675896171240388E-3</v>
          </cell>
          <cell r="S111">
            <v>1.4332835660509885E-2</v>
          </cell>
          <cell r="T111">
            <v>9.8505277402826438E-3</v>
          </cell>
          <cell r="U111">
            <v>1.1043902991845227E-2</v>
          </cell>
          <cell r="V111">
            <v>1.1787547229193694E-2</v>
          </cell>
          <cell r="W111">
            <v>1.2903198444345048E-2</v>
          </cell>
          <cell r="X111">
            <v>1.236928857220165E-2</v>
          </cell>
          <cell r="Y111">
            <v>1.1303596057278696E-2</v>
          </cell>
          <cell r="Z111">
            <v>8.6762268405712068E-3</v>
          </cell>
          <cell r="AA111">
            <v>8.2177102140006692E-3</v>
          </cell>
          <cell r="AB111">
            <v>1.2490716241305948E-2</v>
          </cell>
          <cell r="AE111">
            <v>1.0214879928847398E-2</v>
          </cell>
          <cell r="AF111">
            <v>1.1079550767992895E-2</v>
          </cell>
          <cell r="AI111">
            <v>1.1962449358268337E-2</v>
          </cell>
          <cell r="AJ111">
            <v>1.2090915131885933E-2</v>
          </cell>
          <cell r="AM111">
            <v>1.6161831696928506E-2</v>
          </cell>
          <cell r="AN111">
            <v>1.0919446103210897E-2</v>
          </cell>
          <cell r="AQ111">
            <v>3.1483826079006301E-2</v>
          </cell>
          <cell r="AR111">
            <v>9.9381027307186842E-3</v>
          </cell>
          <cell r="AU111">
            <v>1.5676802958368041E-2</v>
          </cell>
          <cell r="AV111">
            <v>9.7925357927710795E-3</v>
          </cell>
          <cell r="AZ111">
            <v>1.5838669741579717E-2</v>
          </cell>
          <cell r="BA111">
            <v>1.1073149226583708E-2</v>
          </cell>
          <cell r="BB111">
            <v>1.0034039531492284E-2</v>
          </cell>
          <cell r="BC111">
            <v>1.0026211986966887E-2</v>
          </cell>
          <cell r="BE111">
            <v>1.646872842880449E-2</v>
          </cell>
          <cell r="BF111">
            <v>1.0662143193456953E-2</v>
          </cell>
          <cell r="BG111">
            <v>9.1756831255804683E-3</v>
          </cell>
          <cell r="BH111">
            <v>1.0502999823939657E-2</v>
          </cell>
          <cell r="BI111">
            <v>1.4248667972877285E-2</v>
          </cell>
          <cell r="BJ111">
            <v>1.1752087356128255E-2</v>
          </cell>
          <cell r="BK111">
            <v>1.0832806639397402E-2</v>
          </cell>
          <cell r="BL111">
            <v>9.5199494011740573E-3</v>
          </cell>
          <cell r="BM111">
            <v>1.012365068564345E-2</v>
          </cell>
          <cell r="BN111">
            <v>1.1907421948839409E-2</v>
          </cell>
          <cell r="BO111" t="e">
            <v>#DIV/0!</v>
          </cell>
          <cell r="BP111" t="e">
            <v>#DIV/0!</v>
          </cell>
          <cell r="BQ111">
            <v>2.1392389414158938E-2</v>
          </cell>
          <cell r="BR111">
            <v>1.0188994990909134E-2</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E117">
            <v>0</v>
          </cell>
          <cell r="AF117">
            <v>0</v>
          </cell>
          <cell r="AI117">
            <v>0</v>
          </cell>
          <cell r="AJ117">
            <v>0</v>
          </cell>
          <cell r="AM117">
            <v>0</v>
          </cell>
          <cell r="AN117">
            <v>0</v>
          </cell>
          <cell r="AQ117">
            <v>0</v>
          </cell>
          <cell r="AR117">
            <v>0</v>
          </cell>
          <cell r="AU117">
            <v>0</v>
          </cell>
          <cell r="AV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I123">
            <v>0</v>
          </cell>
          <cell r="AJ123">
            <v>0</v>
          </cell>
          <cell r="AM123">
            <v>0</v>
          </cell>
          <cell r="AN123">
            <v>0</v>
          </cell>
          <cell r="AQ123">
            <v>0</v>
          </cell>
          <cell r="AR123">
            <v>0</v>
          </cell>
          <cell r="AU123">
            <v>0</v>
          </cell>
          <cell r="AV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I129">
            <v>0</v>
          </cell>
          <cell r="AJ129">
            <v>0</v>
          </cell>
          <cell r="AM129">
            <v>0</v>
          </cell>
          <cell r="AN129">
            <v>0</v>
          </cell>
          <cell r="AQ129">
            <v>0</v>
          </cell>
          <cell r="AR129">
            <v>0</v>
          </cell>
          <cell r="AU129">
            <v>0</v>
          </cell>
          <cell r="AV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I135">
            <v>0</v>
          </cell>
          <cell r="AJ135">
            <v>0</v>
          </cell>
          <cell r="AM135">
            <v>0</v>
          </cell>
          <cell r="AN135">
            <v>0</v>
          </cell>
          <cell r="AQ135">
            <v>0</v>
          </cell>
          <cell r="AR135">
            <v>0</v>
          </cell>
          <cell r="AU135">
            <v>0</v>
          </cell>
          <cell r="AV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E148">
            <v>0</v>
          </cell>
          <cell r="AF148">
            <v>0</v>
          </cell>
          <cell r="AI148">
            <v>0</v>
          </cell>
          <cell r="AJ148">
            <v>0</v>
          </cell>
          <cell r="AM148">
            <v>0</v>
          </cell>
          <cell r="AN148">
            <v>0</v>
          </cell>
          <cell r="AQ148">
            <v>0</v>
          </cell>
          <cell r="AR148">
            <v>0</v>
          </cell>
          <cell r="AU148">
            <v>0</v>
          </cell>
          <cell r="AV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A151" t="e">
            <v>#DIV/0!</v>
          </cell>
          <cell r="AB151" t="e">
            <v>#DIV/0!</v>
          </cell>
          <cell r="AE151" t="e">
            <v>#DIV/0!</v>
          </cell>
          <cell r="AF151" t="e">
            <v>#DIV/0!</v>
          </cell>
          <cell r="AI151" t="e">
            <v>#DIV/0!</v>
          </cell>
          <cell r="AJ151" t="e">
            <v>#DIV/0!</v>
          </cell>
          <cell r="AM151" t="e">
            <v>#DIV/0!</v>
          </cell>
          <cell r="AN151" t="e">
            <v>#DIV/0!</v>
          </cell>
          <cell r="AQ151" t="e">
            <v>#DIV/0!</v>
          </cell>
          <cell r="AR151" t="e">
            <v>#DIV/0!</v>
          </cell>
          <cell r="AU151" t="e">
            <v>#DIV/0!</v>
          </cell>
          <cell r="AV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E152">
            <v>0</v>
          </cell>
          <cell r="AF152">
            <v>0</v>
          </cell>
          <cell r="AI152">
            <v>0</v>
          </cell>
          <cell r="AJ152">
            <v>0</v>
          </cell>
          <cell r="AM152">
            <v>0</v>
          </cell>
          <cell r="AN152">
            <v>0</v>
          </cell>
          <cell r="AQ152">
            <v>0</v>
          </cell>
          <cell r="AR152">
            <v>0</v>
          </cell>
          <cell r="AU152">
            <v>0</v>
          </cell>
          <cell r="AV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I159">
            <v>0</v>
          </cell>
          <cell r="AJ159">
            <v>0</v>
          </cell>
          <cell r="AM159">
            <v>0</v>
          </cell>
          <cell r="AN159">
            <v>0</v>
          </cell>
          <cell r="AQ159">
            <v>0</v>
          </cell>
          <cell r="AR159">
            <v>0</v>
          </cell>
          <cell r="AU159">
            <v>0</v>
          </cell>
          <cell r="AV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I165">
            <v>0</v>
          </cell>
          <cell r="AJ165">
            <v>0</v>
          </cell>
          <cell r="AM165">
            <v>0</v>
          </cell>
          <cell r="AN165">
            <v>0</v>
          </cell>
          <cell r="AQ165">
            <v>0</v>
          </cell>
          <cell r="AR165">
            <v>0</v>
          </cell>
          <cell r="AU165">
            <v>0</v>
          </cell>
          <cell r="AV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I177">
            <v>0</v>
          </cell>
          <cell r="AJ177">
            <v>0</v>
          </cell>
          <cell r="AM177">
            <v>0</v>
          </cell>
          <cell r="AN177">
            <v>0</v>
          </cell>
          <cell r="AQ177">
            <v>0</v>
          </cell>
          <cell r="AR177">
            <v>0</v>
          </cell>
          <cell r="AU177">
            <v>0</v>
          </cell>
          <cell r="AV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E183">
            <v>0</v>
          </cell>
          <cell r="AF183">
            <v>0</v>
          </cell>
          <cell r="AI183">
            <v>0</v>
          </cell>
          <cell r="AJ183">
            <v>0</v>
          </cell>
          <cell r="AM183">
            <v>0</v>
          </cell>
          <cell r="AN183">
            <v>0</v>
          </cell>
          <cell r="AQ183">
            <v>0</v>
          </cell>
          <cell r="AR183">
            <v>0</v>
          </cell>
          <cell r="AU183">
            <v>0</v>
          </cell>
          <cell r="AV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E189">
            <v>0</v>
          </cell>
          <cell r="AF189">
            <v>0</v>
          </cell>
          <cell r="AI189">
            <v>0</v>
          </cell>
          <cell r="AJ189">
            <v>0</v>
          </cell>
          <cell r="AM189">
            <v>0</v>
          </cell>
          <cell r="AN189">
            <v>0</v>
          </cell>
          <cell r="AQ189">
            <v>0</v>
          </cell>
          <cell r="AR189">
            <v>0</v>
          </cell>
          <cell r="AU189">
            <v>0</v>
          </cell>
          <cell r="AV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E195">
            <v>0</v>
          </cell>
          <cell r="AF195">
            <v>0</v>
          </cell>
          <cell r="AI195">
            <v>0</v>
          </cell>
          <cell r="AJ195">
            <v>0</v>
          </cell>
          <cell r="AM195">
            <v>0</v>
          </cell>
          <cell r="AN195">
            <v>0</v>
          </cell>
          <cell r="AQ195">
            <v>0</v>
          </cell>
          <cell r="AR195">
            <v>0</v>
          </cell>
          <cell r="AU195">
            <v>0</v>
          </cell>
          <cell r="AV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D206">
            <v>55213.84</v>
          </cell>
          <cell r="E206">
            <v>82061.08</v>
          </cell>
          <cell r="F206">
            <v>98718.29</v>
          </cell>
          <cell r="G206">
            <v>103431.03</v>
          </cell>
          <cell r="H206">
            <v>44184.59</v>
          </cell>
          <cell r="I206">
            <v>70262.8</v>
          </cell>
          <cell r="J206">
            <v>85886.609999999811</v>
          </cell>
          <cell r="K206">
            <v>72904.599999999991</v>
          </cell>
          <cell r="L206">
            <v>41848.619999999995</v>
          </cell>
          <cell r="M206">
            <v>74751.55</v>
          </cell>
          <cell r="N206">
            <v>93505.76999999999</v>
          </cell>
          <cell r="O206">
            <v>12630.72</v>
          </cell>
          <cell r="P206">
            <v>35518.54</v>
          </cell>
          <cell r="Q206">
            <v>73073.78</v>
          </cell>
          <cell r="R206">
            <v>91572.78</v>
          </cell>
          <cell r="S206">
            <v>16179.57</v>
          </cell>
          <cell r="T206">
            <v>41664.51</v>
          </cell>
          <cell r="U206">
            <v>77403.64</v>
          </cell>
          <cell r="V206">
            <v>95506.98000000004</v>
          </cell>
          <cell r="W206">
            <v>15764.289999999999</v>
          </cell>
          <cell r="X206">
            <v>45745.279999999999</v>
          </cell>
          <cell r="Y206">
            <v>74920.989999999991</v>
          </cell>
          <cell r="Z206">
            <v>92450.880000000005</v>
          </cell>
          <cell r="AA206">
            <v>18596.22</v>
          </cell>
          <cell r="AB206">
            <v>59933.01</v>
          </cell>
          <cell r="AE206">
            <v>23961.98</v>
          </cell>
          <cell r="AF206">
            <v>60187.7</v>
          </cell>
          <cell r="AI206">
            <v>29978.75</v>
          </cell>
          <cell r="AJ206">
            <v>63322.15</v>
          </cell>
          <cell r="AM206">
            <v>39968.959999999999</v>
          </cell>
          <cell r="AN206">
            <v>69191.88</v>
          </cell>
          <cell r="AQ206">
            <v>46281.3</v>
          </cell>
          <cell r="AR206">
            <v>75139.12</v>
          </cell>
          <cell r="AU206">
            <v>51638.399999999994</v>
          </cell>
          <cell r="AV206">
            <v>84084.91</v>
          </cell>
          <cell r="AZ206">
            <v>544786.1</v>
          </cell>
          <cell r="BA206">
            <v>676034.15</v>
          </cell>
          <cell r="BB206">
            <v>452473.83999999997</v>
          </cell>
          <cell r="BC206">
            <v>557641.30999999982</v>
          </cell>
          <cell r="BE206">
            <v>289785.90999999997</v>
          </cell>
          <cell r="BF206">
            <v>141247.04999999999</v>
          </cell>
          <cell r="BG206">
            <v>227075.43</v>
          </cell>
          <cell r="BH206">
            <v>278110.66999999981</v>
          </cell>
          <cell r="BI206">
            <v>44574.58</v>
          </cell>
          <cell r="BJ206">
            <v>122928.33</v>
          </cell>
          <cell r="BK206">
            <v>225398.40999999997</v>
          </cell>
          <cell r="BL206">
            <v>279530.64</v>
          </cell>
          <cell r="BM206">
            <v>72536.95</v>
          </cell>
          <cell r="BN206">
            <v>183442.86</v>
          </cell>
          <cell r="BO206">
            <v>183442.86</v>
          </cell>
          <cell r="BP206">
            <v>0</v>
          </cell>
          <cell r="BQ206">
            <v>183442.86</v>
          </cell>
          <cell r="BR206">
            <v>183442.86</v>
          </cell>
          <cell r="BS206">
            <v>183442.86</v>
          </cell>
          <cell r="BT206">
            <v>183442.86</v>
          </cell>
        </row>
        <row r="209">
          <cell r="D209">
            <v>56226.882628477601</v>
          </cell>
          <cell r="E209">
            <v>83246.445114937</v>
          </cell>
          <cell r="F209">
            <v>100545.57978530999</v>
          </cell>
          <cell r="G209">
            <v>103726.71326352478</v>
          </cell>
          <cell r="H209">
            <v>45213.321052769199</v>
          </cell>
          <cell r="I209">
            <v>72287.857900000003</v>
          </cell>
          <cell r="J209">
            <v>88559.317785859996</v>
          </cell>
          <cell r="K209">
            <v>70297.341933406715</v>
          </cell>
          <cell r="L209">
            <v>42428.351918787099</v>
          </cell>
          <cell r="M209">
            <v>76862.37</v>
          </cell>
          <cell r="N209">
            <v>95877.873699999996</v>
          </cell>
          <cell r="O209">
            <v>17377.841557014399</v>
          </cell>
          <cell r="P209">
            <v>38156.015399682903</v>
          </cell>
          <cell r="Q209">
            <v>75483.869022504994</v>
          </cell>
          <cell r="R209">
            <v>93893.991000000009</v>
          </cell>
          <cell r="S209">
            <v>23615.4378630028</v>
          </cell>
          <cell r="T209">
            <v>44931.747692007004</v>
          </cell>
          <cell r="U209">
            <v>79021.481</v>
          </cell>
          <cell r="V209">
            <v>96574.69</v>
          </cell>
          <cell r="W209">
            <v>25328.630245631099</v>
          </cell>
          <cell r="X209">
            <v>45208.45</v>
          </cell>
          <cell r="Y209">
            <v>76549.200000000012</v>
          </cell>
          <cell r="Z209">
            <v>94184</v>
          </cell>
          <cell r="AA209">
            <v>23003.783717156701</v>
          </cell>
          <cell r="AB209">
            <v>58355.113158723994</v>
          </cell>
          <cell r="AE209">
            <v>28870.380156098799</v>
          </cell>
          <cell r="AF209">
            <v>58707.852215550003</v>
          </cell>
          <cell r="AI209">
            <v>34543.396923864304</v>
          </cell>
          <cell r="AJ209">
            <v>61748.511370017004</v>
          </cell>
          <cell r="AM209">
            <v>44652.270162872701</v>
          </cell>
          <cell r="AN209">
            <v>68669.205844379001</v>
          </cell>
          <cell r="AQ209">
            <v>50144.830459053999</v>
          </cell>
          <cell r="AR209">
            <v>72984.735599473992</v>
          </cell>
          <cell r="AU209">
            <v>52167</v>
          </cell>
          <cell r="AV209">
            <v>84479.860445145998</v>
          </cell>
          <cell r="AZ209">
            <v>586191.4856583745</v>
          </cell>
          <cell r="BA209">
            <v>677110.0473250139</v>
          </cell>
          <cell r="BB209">
            <v>463451.22303744202</v>
          </cell>
          <cell r="BC209">
            <v>569635.45227116998</v>
          </cell>
          <cell r="BE209">
            <v>286487.91457367974</v>
          </cell>
          <cell r="BF209">
            <v>143868.5556000339</v>
          </cell>
          <cell r="BG209">
            <v>232396.673014937</v>
          </cell>
          <cell r="BH209">
            <v>284982.77127117</v>
          </cell>
          <cell r="BI209">
            <v>66321.909665648302</v>
          </cell>
          <cell r="BJ209">
            <v>128296.2130916899</v>
          </cell>
          <cell r="BK209">
            <v>231054.55002250499</v>
          </cell>
          <cell r="BL209">
            <v>284652.68099999998</v>
          </cell>
          <cell r="BM209">
            <v>86417.560797119804</v>
          </cell>
          <cell r="BN209">
            <v>178811.47674429102</v>
          </cell>
        </row>
        <row r="210">
          <cell r="D210">
            <v>1.7015028910783787</v>
          </cell>
          <cell r="E210">
            <v>2.9253665192870417</v>
          </cell>
          <cell r="F210">
            <v>3.6212662063779502</v>
          </cell>
          <cell r="G210">
            <v>2.2545359408289549</v>
          </cell>
          <cell r="H210">
            <v>1.8646342412292352</v>
          </cell>
          <cell r="I210">
            <v>3.3229303278633324</v>
          </cell>
          <cell r="J210">
            <v>3.9487608695798411</v>
          </cell>
          <cell r="K210">
            <v>2.0384237294044265</v>
          </cell>
          <cell r="L210">
            <v>2.0181325504974645</v>
          </cell>
          <cell r="M210">
            <v>3.4716028879200316</v>
          </cell>
          <cell r="N210">
            <v>3.6083071263426443</v>
          </cell>
          <cell r="O210">
            <v>1.3131672519928472</v>
          </cell>
          <cell r="P210">
            <v>1.9964308049416177</v>
          </cell>
          <cell r="Q210">
            <v>3.9356581790318548</v>
          </cell>
          <cell r="R210">
            <v>3.1023827943968851</v>
          </cell>
          <cell r="S210">
            <v>0.78455507185573903</v>
          </cell>
          <cell r="T210">
            <v>2.0284128204936773</v>
          </cell>
          <cell r="U210">
            <v>4.0606397125307101</v>
          </cell>
          <cell r="V210">
            <v>3.0011972187683331</v>
          </cell>
          <cell r="W210">
            <v>1.4128904083739262</v>
          </cell>
          <cell r="X210">
            <v>2.2154662562682863</v>
          </cell>
          <cell r="Y210">
            <v>4.3233825071706562</v>
          </cell>
          <cell r="Z210">
            <v>2.8602338611871554</v>
          </cell>
          <cell r="AA210">
            <v>1.3729634494066503</v>
          </cell>
          <cell r="AB210">
            <v>2.2037507076751419</v>
          </cell>
          <cell r="AE210">
            <v>1.3463949134430262</v>
          </cell>
          <cell r="AF210">
            <v>2.2359082742774166</v>
          </cell>
          <cell r="AI210">
            <v>1.1353671759935358</v>
          </cell>
          <cell r="AJ210">
            <v>2.1519506612033878</v>
          </cell>
          <cell r="AM210">
            <v>1.2938038271696035</v>
          </cell>
          <cell r="AN210">
            <v>2.3921465907625064</v>
          </cell>
          <cell r="AQ210">
            <v>1.3139783198886086</v>
          </cell>
          <cell r="AR210">
            <v>2.6730720348189361</v>
          </cell>
          <cell r="AU210">
            <v>1.5816984529419136</v>
          </cell>
          <cell r="AV210">
            <v>2.3981392188117492</v>
          </cell>
          <cell r="AZ210">
            <v>1.7832792796412216</v>
          </cell>
          <cell r="BA210">
            <v>2.1972444511457501</v>
          </cell>
          <cell r="BB210">
            <v>3.6670039100987677</v>
          </cell>
          <cell r="BC210">
            <v>3.3535162628830708</v>
          </cell>
          <cell r="BE210">
            <v>2.2771021282872845</v>
          </cell>
          <cell r="BF210">
            <v>1.8461473176461545</v>
          </cell>
          <cell r="BG210">
            <v>3.2296912630811372</v>
          </cell>
          <cell r="BH210">
            <v>3.7186763578371118</v>
          </cell>
          <cell r="BI210">
            <v>1.1630274687907316</v>
          </cell>
          <cell r="BJ210">
            <v>2.0848142484567607</v>
          </cell>
          <cell r="BK210">
            <v>4.1068567683279351</v>
          </cell>
          <cell r="BL210">
            <v>2.98793271927455</v>
          </cell>
          <cell r="BM210">
            <v>1.2691138842161906</v>
          </cell>
          <cell r="BN210">
            <v>2.1964207861583884</v>
          </cell>
          <cell r="BO210" t="e">
            <v>#DIV/0!</v>
          </cell>
        </row>
        <row r="211">
          <cell r="D211">
            <v>1018.3476213296811</v>
          </cell>
          <cell r="E211">
            <v>1014.4449124351884</v>
          </cell>
          <cell r="F211">
            <v>1018.5101442226156</v>
          </cell>
          <cell r="G211">
            <v>1002.8587481293069</v>
          </cell>
          <cell r="H211">
            <v>1023.2825755035682</v>
          </cell>
          <cell r="I211">
            <v>1028.8211955686365</v>
          </cell>
          <cell r="J211">
            <v>1031.1190275860251</v>
          </cell>
          <cell r="K211">
            <v>964.2373997444156</v>
          </cell>
          <cell r="L211">
            <v>1013.8530713506706</v>
          </cell>
          <cell r="M211">
            <v>1028.2378091156636</v>
          </cell>
          <cell r="N211">
            <v>1025.368527525093</v>
          </cell>
          <cell r="O211">
            <v>1375.8393470059032</v>
          </cell>
          <cell r="P211">
            <v>1074.2563010665108</v>
          </cell>
          <cell r="Q211">
            <v>1032.9815841264131</v>
          </cell>
          <cell r="R211">
            <v>1025.3482639710185</v>
          </cell>
          <cell r="S211">
            <v>1459.5837752797388</v>
          </cell>
          <cell r="T211">
            <v>1078.4177635116075</v>
          </cell>
          <cell r="U211">
            <v>1020.901355543486</v>
          </cell>
          <cell r="V211">
            <v>1011.1793923334187</v>
          </cell>
          <cell r="W211">
            <v>1606.7092298880002</v>
          </cell>
          <cell r="X211">
            <v>988.26480021545399</v>
          </cell>
          <cell r="Y211">
            <v>1021.7323609845521</v>
          </cell>
          <cell r="Z211">
            <v>1018.7463872707323</v>
          </cell>
          <cell r="AA211">
            <v>1237.0139585978602</v>
          </cell>
          <cell r="AB211">
            <v>973.67232446232879</v>
          </cell>
          <cell r="AE211">
            <v>1204.8411757333408</v>
          </cell>
          <cell r="AF211">
            <v>975.41278725636653</v>
          </cell>
          <cell r="AI211">
            <v>1152.262750243566</v>
          </cell>
          <cell r="AJ211">
            <v>975.1486860445674</v>
          </cell>
          <cell r="AM211">
            <v>1117.1736808481558</v>
          </cell>
          <cell r="AN211">
            <v>992.44601887358738</v>
          </cell>
          <cell r="AQ211">
            <v>1083.4792985299462</v>
          </cell>
          <cell r="AR211">
            <v>971.32805919837756</v>
          </cell>
          <cell r="AU211">
            <v>1010.2365681353414</v>
          </cell>
          <cell r="AV211">
            <v>1004.6970430859235</v>
          </cell>
          <cell r="AZ211">
            <v>1076.0030141341244</v>
          </cell>
          <cell r="BA211">
            <v>1001.5914836920796</v>
          </cell>
          <cell r="BB211">
            <v>1024.2608125973472</v>
          </cell>
          <cell r="BC211">
            <v>1021.5087047105067</v>
          </cell>
          <cell r="BE211">
            <v>988.61920020086473</v>
          </cell>
          <cell r="BF211">
            <v>1018.5597193005724</v>
          </cell>
          <cell r="BG211">
            <v>1023.4338123456905</v>
          </cell>
          <cell r="BH211">
            <v>1024.7099518733683</v>
          </cell>
          <cell r="BI211">
            <v>1487.8863618153732</v>
          </cell>
          <cell r="BJ211">
            <v>1043.666769829948</v>
          </cell>
          <cell r="BK211">
            <v>1025.0939659357182</v>
          </cell>
          <cell r="BL211">
            <v>1018.3237193604249</v>
          </cell>
          <cell r="BM211">
            <v>1191.359173457387</v>
          </cell>
          <cell r="BN211">
            <v>974.75299253561047</v>
          </cell>
          <cell r="BO211">
            <v>0</v>
          </cell>
        </row>
        <row r="212">
          <cell r="D212">
            <v>1.7040593194855831</v>
          </cell>
          <cell r="E212">
            <v>2.9471674382030897</v>
          </cell>
          <cell r="F212">
            <v>3.6455654545917131</v>
          </cell>
          <cell r="G212">
            <v>2.1970525214147218</v>
          </cell>
          <cell r="H212">
            <v>1.8732752012583385</v>
          </cell>
          <cell r="I212">
            <v>3.3480361900748066</v>
          </cell>
          <cell r="J212">
            <v>3.9338530989125879</v>
          </cell>
          <cell r="K212">
            <v>1.9571913466924939</v>
          </cell>
          <cell r="L212">
            <v>2.0271309556377535</v>
          </cell>
          <cell r="M212">
            <v>3.4952145590147428</v>
          </cell>
          <cell r="N212">
            <v>3.5881521320209462</v>
          </cell>
          <cell r="O212">
            <v>1.3131672519928472</v>
          </cell>
          <cell r="P212">
            <v>2.0074546237443402</v>
          </cell>
          <cell r="Q212">
            <v>3.9643847934473602</v>
          </cell>
          <cell r="R212">
            <v>3.0516493241367919</v>
          </cell>
          <cell r="S212">
            <v>0.78455507185573903</v>
          </cell>
          <cell r="T212">
            <v>2.0377742413510016</v>
          </cell>
          <cell r="U212">
            <v>4.0880803017547978</v>
          </cell>
          <cell r="V212">
            <v>2.9494527296066284</v>
          </cell>
          <cell r="W212">
            <v>1.4128904083739262</v>
          </cell>
          <cell r="X212">
            <v>2.2245715230934042</v>
          </cell>
          <cell r="Y212">
            <v>4.3517093348840739</v>
          </cell>
          <cell r="Z212">
            <v>2.8096566081505459</v>
          </cell>
          <cell r="AA212">
            <v>1.3729634494066503</v>
          </cell>
          <cell r="AB212">
            <v>2.2251688136875565</v>
          </cell>
          <cell r="AE212">
            <v>1.3463949134430262</v>
          </cell>
          <cell r="AF212">
            <v>2.2547039882808613</v>
          </cell>
          <cell r="AI212">
            <v>1.1353671759935358</v>
          </cell>
          <cell r="AJ212">
            <v>2.1723181805507559</v>
          </cell>
          <cell r="AM212">
            <v>1.2938038271696035</v>
          </cell>
          <cell r="AN212">
            <v>2.4130326048406405</v>
          </cell>
          <cell r="AQ212">
            <v>1.3139783198886086</v>
          </cell>
          <cell r="AR212">
            <v>2.6928415796168816</v>
          </cell>
          <cell r="AU212">
            <v>1.5816984529419136</v>
          </cell>
          <cell r="AV212">
            <v>2.4152187332948123</v>
          </cell>
          <cell r="AZ212">
            <v>1.7588573383125461</v>
          </cell>
          <cell r="BA212">
            <v>2.2121608610260961</v>
          </cell>
          <cell r="BB212">
            <v>3.6927881445683237</v>
          </cell>
          <cell r="BC212">
            <v>3.3265976398604638</v>
          </cell>
          <cell r="BE212">
            <v>2.2271316641180672</v>
          </cell>
          <cell r="BF212">
            <v>1.8525157280064219</v>
          </cell>
          <cell r="BG212">
            <v>3.2531190812567017</v>
          </cell>
          <cell r="BH212">
            <v>3.7158359826228855</v>
          </cell>
          <cell r="BI212">
            <v>1.1630274687907316</v>
          </cell>
          <cell r="BJ212">
            <v>2.0945798133928406</v>
          </cell>
          <cell r="BK212">
            <v>4.1350111067703779</v>
          </cell>
          <cell r="BL212">
            <v>2.9369079267134008</v>
          </cell>
          <cell r="BM212">
            <v>1.2691138842161906</v>
          </cell>
          <cell r="BN212">
            <v>2.2166151051458867</v>
          </cell>
          <cell r="BO212" t="e">
            <v>#DIV/0!</v>
          </cell>
        </row>
        <row r="214">
          <cell r="D214">
            <v>-56236.976748270637</v>
          </cell>
          <cell r="E214">
            <v>27019.562486459399</v>
          </cell>
          <cell r="F214">
            <v>17299.134670372994</v>
          </cell>
          <cell r="G214">
            <v>1800.6442014188506</v>
          </cell>
          <cell r="H214">
            <v>-58513.392210755585</v>
          </cell>
          <cell r="I214">
            <v>27074.536847230804</v>
          </cell>
          <cell r="J214">
            <v>16271.459885859993</v>
          </cell>
          <cell r="K214">
            <v>-36204.28794665559</v>
          </cell>
          <cell r="L214">
            <v>-27868.990014619616</v>
          </cell>
          <cell r="M214">
            <v>34434.018081212897</v>
          </cell>
          <cell r="N214">
            <v>19015.503700000001</v>
          </cell>
          <cell r="O214">
            <v>-82170.321048242695</v>
          </cell>
          <cell r="P214">
            <v>20778.173842668504</v>
          </cell>
          <cell r="Q214">
            <v>37327.853622822091</v>
          </cell>
          <cell r="R214">
            <v>18410.121977495015</v>
          </cell>
          <cell r="S214">
            <v>-77125.25477886686</v>
          </cell>
          <cell r="T214">
            <v>21316.309829004203</v>
          </cell>
          <cell r="U214">
            <v>34089.733307992996</v>
          </cell>
          <cell r="V214">
            <v>17553.209000000003</v>
          </cell>
          <cell r="W214">
            <v>-74628.681778090046</v>
          </cell>
          <cell r="X214">
            <v>19879.819754368898</v>
          </cell>
          <cell r="Y214">
            <v>31340.750000000015</v>
          </cell>
          <cell r="Z214">
            <v>17634.799999999988</v>
          </cell>
          <cell r="AA214">
            <v>-89232.828536731191</v>
          </cell>
          <cell r="AB214">
            <v>35351.329441567294</v>
          </cell>
          <cell r="AE214">
            <v>-78438.240956025285</v>
          </cell>
          <cell r="AF214">
            <v>29837.472059451204</v>
          </cell>
          <cell r="AI214">
            <v>-68852.412355266002</v>
          </cell>
          <cell r="AJ214">
            <v>27205.1144461527</v>
          </cell>
          <cell r="AM214">
            <v>-62786.56675130556</v>
          </cell>
          <cell r="AN214">
            <v>24016.9356815063</v>
          </cell>
          <cell r="AQ214">
            <v>-57497.461767828579</v>
          </cell>
          <cell r="AR214">
            <v>22839.905140419993</v>
          </cell>
          <cell r="AU214">
            <v>-60004.361880642522</v>
          </cell>
          <cell r="AV214">
            <v>32312.860445145998</v>
          </cell>
          <cell r="AZ214">
            <v>586191.4856583745</v>
          </cell>
          <cell r="BA214">
            <v>90918.561666639405</v>
          </cell>
          <cell r="BB214">
            <v>-213658.82428757189</v>
          </cell>
          <cell r="BC214">
            <v>106184.22923372797</v>
          </cell>
          <cell r="BE214">
            <v>286487.91457367974</v>
          </cell>
          <cell r="BF214">
            <v>-142619.35897364584</v>
          </cell>
          <cell r="BG214">
            <v>88528.117414903099</v>
          </cell>
          <cell r="BH214">
            <v>52586.098256233003</v>
          </cell>
          <cell r="BI214">
            <v>66321.909665648302</v>
          </cell>
          <cell r="BJ214">
            <v>61974.303426041603</v>
          </cell>
          <cell r="BK214">
            <v>102758.33693081509</v>
          </cell>
          <cell r="BL214">
            <v>53598.130977494991</v>
          </cell>
          <cell r="BM214">
            <v>86417.560797119804</v>
          </cell>
          <cell r="BN214">
            <v>92393.915947171219</v>
          </cell>
          <cell r="BO214">
            <v>-178811.47674429102</v>
          </cell>
        </row>
        <row r="215">
          <cell r="D215">
            <v>-0.74560205927354062</v>
          </cell>
          <cell r="E215">
            <v>1.223863628208663</v>
          </cell>
          <cell r="F215">
            <v>0.69589968709090844</v>
          </cell>
          <cell r="G215">
            <v>-0.14612479158144298</v>
          </cell>
          <cell r="H215">
            <v>-0.38990169959971976</v>
          </cell>
          <cell r="I215">
            <v>1.4582960866340973</v>
          </cell>
          <cell r="J215">
            <v>0.62583054171650865</v>
          </cell>
          <cell r="K215">
            <v>-0.24158729949970192</v>
          </cell>
          <cell r="L215">
            <v>-2.0291178906961971E-2</v>
          </cell>
          <cell r="M215">
            <v>1.453470337422567</v>
          </cell>
          <cell r="N215">
            <v>0.1367042384226127</v>
          </cell>
          <cell r="O215">
            <v>-1.0382896942354927</v>
          </cell>
          <cell r="P215">
            <v>0.6832635529487705</v>
          </cell>
          <cell r="Q215">
            <v>1.939227374090237</v>
          </cell>
          <cell r="R215">
            <v>-0.83327538463496964</v>
          </cell>
          <cell r="S215">
            <v>-1.7258966863709337</v>
          </cell>
          <cell r="T215">
            <v>1.2438577486379383</v>
          </cell>
          <cell r="U215">
            <v>2.0322268920370328</v>
          </cell>
          <cell r="V215">
            <v>-1.059442493762377</v>
          </cell>
          <cell r="W215">
            <v>-0.93179667587801029</v>
          </cell>
          <cell r="X215">
            <v>0.80257584789436009</v>
          </cell>
          <cell r="Y215">
            <v>2.1079162509023699</v>
          </cell>
          <cell r="Z215">
            <v>-1.4631486459835008</v>
          </cell>
          <cell r="AA215">
            <v>-0.9533665377927194</v>
          </cell>
          <cell r="AB215">
            <v>0.83078725826849165</v>
          </cell>
          <cell r="AE215">
            <v>-0.78417199539045468</v>
          </cell>
          <cell r="AF215">
            <v>0.88951336083439037</v>
          </cell>
          <cell r="AI215">
            <v>-1.0658071567145115</v>
          </cell>
          <cell r="AJ215">
            <v>1.0165834852098521</v>
          </cell>
          <cell r="AM215">
            <v>-0.98405910112986472</v>
          </cell>
          <cell r="AN215">
            <v>1.0983427635929028</v>
          </cell>
          <cell r="AQ215">
            <v>-1.0048429733970066</v>
          </cell>
          <cell r="AR215">
            <v>1.3590937149303275</v>
          </cell>
          <cell r="AU215">
            <v>-0.64210506545403767</v>
          </cell>
          <cell r="AV215">
            <v>0.81644076586983783</v>
          </cell>
          <cell r="AZ215">
            <v>1.7832792796412216</v>
          </cell>
          <cell r="BA215">
            <v>0.4139651715045285</v>
          </cell>
          <cell r="BB215">
            <v>1.4697594589530176</v>
          </cell>
          <cell r="BC215">
            <v>-0.31348764721569689</v>
          </cell>
          <cell r="BE215">
            <v>2.2771021282872845</v>
          </cell>
          <cell r="BF215">
            <v>-0.43095481064113006</v>
          </cell>
          <cell r="BG215">
            <v>1.3835439454349827</v>
          </cell>
          <cell r="BH215">
            <v>0.48898509475597463</v>
          </cell>
          <cell r="BJ215">
            <v>0.92178677966602907</v>
          </cell>
          <cell r="BK215">
            <v>2.0220425198711744</v>
          </cell>
          <cell r="BL215">
            <v>-1.1189240490533852</v>
          </cell>
          <cell r="BM215">
            <v>-1.7188188350583593</v>
          </cell>
          <cell r="BN215">
            <v>0.92730690194219778</v>
          </cell>
          <cell r="BO215" t="e">
            <v>#DIV/0!</v>
          </cell>
        </row>
        <row r="217">
          <cell r="D217">
            <v>95670.203348679308</v>
          </cell>
          <cell r="E217">
            <v>243526.363388903</v>
          </cell>
          <cell r="F217">
            <v>364102.31027722103</v>
          </cell>
          <cell r="G217">
            <v>233855.60307667608</v>
          </cell>
          <cell r="H217">
            <v>84306.306594684094</v>
          </cell>
          <cell r="I217">
            <v>240207.515352185</v>
          </cell>
          <cell r="J217">
            <v>349699.56870949001</v>
          </cell>
          <cell r="K217">
            <v>143295.76991111308</v>
          </cell>
          <cell r="L217">
            <v>85626.038071265808</v>
          </cell>
          <cell r="M217">
            <v>266835.62566437799</v>
          </cell>
          <cell r="N217">
            <v>345956.81493028998</v>
          </cell>
          <cell r="O217">
            <v>22820.012442991701</v>
          </cell>
          <cell r="P217">
            <v>76175.844537753699</v>
          </cell>
          <cell r="Q217">
            <v>297078.70650339103</v>
          </cell>
          <cell r="R217">
            <v>291295.10217565601</v>
          </cell>
          <cell r="S217">
            <v>18527.611549512902</v>
          </cell>
          <cell r="T217">
            <v>91140.133065654198</v>
          </cell>
          <cell r="U217">
            <v>320877.76389159099</v>
          </cell>
          <cell r="V217">
            <v>289839.69103141397</v>
          </cell>
          <cell r="W217">
            <v>35786.578731301903</v>
          </cell>
          <cell r="X217">
            <v>100157.795473192</v>
          </cell>
          <cell r="Y217">
            <v>330951.47221790801</v>
          </cell>
          <cell r="Z217">
            <v>269388.26598205103</v>
          </cell>
          <cell r="AA217">
            <v>31583.354241712001</v>
          </cell>
          <cell r="AB217">
            <v>128600.12192000099</v>
          </cell>
          <cell r="AE217">
            <v>38870.932991337904</v>
          </cell>
          <cell r="AF217">
            <v>131265.37253380401</v>
          </cell>
          <cell r="AI217">
            <v>39219.439014671603</v>
          </cell>
          <cell r="AJ217">
            <v>132879.74987103301</v>
          </cell>
          <cell r="AM217">
            <v>57771.278028535795</v>
          </cell>
          <cell r="AN217">
            <v>164266.80665099999</v>
          </cell>
          <cell r="AQ217">
            <v>65889.220077686899</v>
          </cell>
          <cell r="AR217">
            <v>195093.45569960799</v>
          </cell>
          <cell r="AU217">
            <v>82512.46319462081</v>
          </cell>
          <cell r="AV217">
            <v>202594.46653324802</v>
          </cell>
          <cell r="AZ217">
            <v>1045343.1302766836</v>
          </cell>
          <cell r="BA217">
            <v>1487776.2942999231</v>
          </cell>
          <cell r="BB217">
            <v>1699477.4470183561</v>
          </cell>
          <cell r="BC217">
            <v>1910281.7531061219</v>
          </cell>
          <cell r="BE217">
            <v>652362.2400043119</v>
          </cell>
          <cell r="BF217">
            <v>265602.54801462922</v>
          </cell>
          <cell r="BG217">
            <v>750569.50440546591</v>
          </cell>
          <cell r="BH217">
            <v>1059758.6939170011</v>
          </cell>
          <cell r="BJ217">
            <v>267473.77307659993</v>
          </cell>
          <cell r="BK217">
            <v>948907.94261289004</v>
          </cell>
          <cell r="BL217">
            <v>850523.05918912101</v>
          </cell>
          <cell r="BM217">
            <v>109673.72624772151</v>
          </cell>
          <cell r="BN217">
            <v>392745.24432483804</v>
          </cell>
          <cell r="BO217">
            <v>0</v>
          </cell>
        </row>
        <row r="218">
          <cell r="D218">
            <v>-41922.879474324567</v>
          </cell>
          <cell r="E218">
            <v>101882.29635384012</v>
          </cell>
          <cell r="F218">
            <v>69969.637510971195</v>
          </cell>
          <cell r="G218">
            <v>-15157.044357060657</v>
          </cell>
          <cell r="H218">
            <v>-17628.750723022502</v>
          </cell>
          <cell r="I218">
            <v>105417.10028673171</v>
          </cell>
          <cell r="J218">
            <v>55423.125823969203</v>
          </cell>
          <cell r="K218">
            <v>-16982.944999698884</v>
          </cell>
          <cell r="L218">
            <v>-860.92127951165219</v>
          </cell>
          <cell r="M218">
            <v>111717.17485899819</v>
          </cell>
          <cell r="N218">
            <v>13106.911705737948</v>
          </cell>
          <cell r="O218">
            <v>-18043.233796705317</v>
          </cell>
          <cell r="P218">
            <v>26070.614648355342</v>
          </cell>
          <cell r="Q218">
            <v>146380.38511068374</v>
          </cell>
          <cell r="R218">
            <v>-78239.551465437384</v>
          </cell>
          <cell r="S218">
            <v>-40757.80595495522</v>
          </cell>
          <cell r="T218">
            <v>55888.702526547713</v>
          </cell>
          <cell r="U218">
            <v>160589.57873679342</v>
          </cell>
          <cell r="V218">
            <v>-102315.33040792849</v>
          </cell>
          <cell r="W218">
            <v>-23601.133467422289</v>
          </cell>
          <cell r="X218">
            <v>36283.210090739783</v>
          </cell>
          <cell r="Y218">
            <v>161359.30267357573</v>
          </cell>
          <cell r="Z218">
            <v>-137805.19207331003</v>
          </cell>
          <cell r="AA218">
            <v>-21931.037638558217</v>
          </cell>
          <cell r="AB218">
            <v>48480.684467083884</v>
          </cell>
          <cell r="AE218">
            <v>-22639.343614688984</v>
          </cell>
          <cell r="AF218">
            <v>52221.418931622597</v>
          </cell>
          <cell r="AI218">
            <v>-36816.599658684616</v>
          </cell>
          <cell r="AJ218">
            <v>62772.516895052067</v>
          </cell>
          <cell r="AM218">
            <v>-43940.472839884387</v>
          </cell>
          <cell r="AN218">
            <v>75422.32532084515</v>
          </cell>
          <cell r="AQ218">
            <v>-50387.680538964603</v>
          </cell>
          <cell r="AR218">
            <v>99193.095439096825</v>
          </cell>
          <cell r="AU218">
            <v>-33496.694949540783</v>
          </cell>
          <cell r="AV218">
            <v>68972.801962412021</v>
          </cell>
          <cell r="AZ218">
            <v>1045343.1302766835</v>
          </cell>
          <cell r="BA218">
            <v>280299.97686833877</v>
          </cell>
          <cell r="BB218">
            <v>681161.81882262509</v>
          </cell>
          <cell r="BC218">
            <v>-178573.67770313847</v>
          </cell>
          <cell r="BE218">
            <v>652362.2400043119</v>
          </cell>
          <cell r="BF218">
            <v>-62000.846135825501</v>
          </cell>
          <cell r="BG218">
            <v>321531.00988904951</v>
          </cell>
          <cell r="BH218">
            <v>139352.32741385332</v>
          </cell>
          <cell r="BJ218">
            <v>118261.75310913548</v>
          </cell>
          <cell r="BK218">
            <v>467202.12455520633</v>
          </cell>
          <cell r="BL218">
            <v>-318504.73039842158</v>
          </cell>
          <cell r="BM218">
            <v>-148536.13117789041</v>
          </cell>
          <cell r="BN218">
            <v>165813.11653145787</v>
          </cell>
          <cell r="BO218" t="e">
            <v>#DIV/0!</v>
          </cell>
        </row>
        <row r="219">
          <cell r="D219">
            <v>-137617.78419351886</v>
          </cell>
          <cell r="E219">
            <v>45973.863686383578</v>
          </cell>
          <cell r="F219">
            <v>50606.309377346828</v>
          </cell>
          <cell r="G219">
            <v>4322.7358273887139</v>
          </cell>
          <cell r="H219">
            <v>-131920.54575896947</v>
          </cell>
          <cell r="I219">
            <v>50484.108470769177</v>
          </cell>
          <cell r="J219">
            <v>54068.927533335809</v>
          </cell>
          <cell r="K219">
            <v>-82546.175811995548</v>
          </cell>
          <cell r="L219">
            <v>-56808.810560335638</v>
          </cell>
          <cell r="M219">
            <v>69492.412734113997</v>
          </cell>
          <cell r="N219">
            <v>66014.277560174043</v>
          </cell>
          <cell r="O219">
            <v>-193219.97220270304</v>
          </cell>
          <cell r="P219">
            <v>27285.217446406659</v>
          </cell>
          <cell r="Q219">
            <v>74522.476854953595</v>
          </cell>
          <cell r="R219">
            <v>72455.947137702358</v>
          </cell>
          <cell r="S219">
            <v>-193619.23146328641</v>
          </cell>
          <cell r="T219">
            <v>16723.81898959359</v>
          </cell>
          <cell r="U219">
            <v>69148.052089143326</v>
          </cell>
          <cell r="V219">
            <v>71277.257547751477</v>
          </cell>
          <cell r="W219">
            <v>-174980.90627983556</v>
          </cell>
          <cell r="X219">
            <v>28088.006651150317</v>
          </cell>
          <cell r="Y219">
            <v>69434.374071140322</v>
          </cell>
          <cell r="Z219">
            <v>76241.98583745303</v>
          </cell>
          <cell r="AA219">
            <v>-207585.00486761742</v>
          </cell>
          <cell r="AB219">
            <v>48536.083211205107</v>
          </cell>
          <cell r="AE219">
            <v>-167117.92056801452</v>
          </cell>
          <cell r="AF219">
            <v>40173.020610843516</v>
          </cell>
          <cell r="AI219">
            <v>-151556.16282144195</v>
          </cell>
          <cell r="AJ219">
            <v>30887.793961309333</v>
          </cell>
          <cell r="AM219">
            <v>-143019.1927979989</v>
          </cell>
          <cell r="AN219">
            <v>31073.203301619062</v>
          </cell>
          <cell r="AQ219">
            <v>-133326.33865711649</v>
          </cell>
          <cell r="AR219">
            <v>30011.140182824256</v>
          </cell>
          <cell r="AU219">
            <v>-133437.91106927674</v>
          </cell>
          <cell r="AV219">
            <v>51109.201376215307</v>
          </cell>
          <cell r="AZ219">
            <v>0</v>
          </cell>
          <cell r="BA219">
            <v>162133.18715490069</v>
          </cell>
          <cell r="BB219">
            <v>-469460.66610419215</v>
          </cell>
          <cell r="BC219">
            <v>389377.98379090434</v>
          </cell>
          <cell r="BE219">
            <v>0</v>
          </cell>
          <cell r="BF219">
            <v>-324758.84585385717</v>
          </cell>
          <cell r="BG219">
            <v>163435.94650178717</v>
          </cell>
          <cell r="BH219">
            <v>169836.86209768197</v>
          </cell>
          <cell r="BJ219">
            <v>72077.817243657933</v>
          </cell>
          <cell r="BK219">
            <v>214232.04498108386</v>
          </cell>
          <cell r="BL219">
            <v>220119.84697465246</v>
          </cell>
          <cell r="BM219">
            <v>258209.85742561193</v>
          </cell>
          <cell r="BN219">
            <v>117258.40154565871</v>
          </cell>
          <cell r="BO219">
            <v>-392745.2443248381</v>
          </cell>
        </row>
        <row r="220">
          <cell r="D220">
            <v>-179540.66366784344</v>
          </cell>
          <cell r="E220">
            <v>147856.16004022368</v>
          </cell>
          <cell r="F220">
            <v>120575.94688831802</v>
          </cell>
          <cell r="G220">
            <v>-10834.308529671951</v>
          </cell>
          <cell r="H220">
            <v>-149549.296481992</v>
          </cell>
          <cell r="I220">
            <v>155901.20875750092</v>
          </cell>
          <cell r="J220">
            <v>109492.05335730501</v>
          </cell>
          <cell r="K220">
            <v>-99529.120811694447</v>
          </cell>
          <cell r="L220">
            <v>-57669.731839847271</v>
          </cell>
          <cell r="M220">
            <v>181209.5875931122</v>
          </cell>
          <cell r="N220">
            <v>79121.189265911991</v>
          </cell>
          <cell r="O220">
            <v>-211263.20599940838</v>
          </cell>
          <cell r="P220">
            <v>53355.832094761994</v>
          </cell>
          <cell r="Q220">
            <v>220902.86196563733</v>
          </cell>
          <cell r="R220">
            <v>-5783.6043277350254</v>
          </cell>
          <cell r="S220">
            <v>-234377.03741824161</v>
          </cell>
          <cell r="T220">
            <v>72612.521516141293</v>
          </cell>
          <cell r="U220">
            <v>229737.63082593679</v>
          </cell>
          <cell r="V220">
            <v>-31038.072860177024</v>
          </cell>
          <cell r="W220">
            <v>-198582.03974725786</v>
          </cell>
          <cell r="X220">
            <v>64371.216741890101</v>
          </cell>
          <cell r="Y220">
            <v>230793.67674471601</v>
          </cell>
          <cell r="Z220">
            <v>-61563.206235856982</v>
          </cell>
          <cell r="AA220">
            <v>-229516.04250617564</v>
          </cell>
          <cell r="AB220">
            <v>97016.76767828899</v>
          </cell>
          <cell r="AE220">
            <v>-189757.26418270354</v>
          </cell>
          <cell r="AF220">
            <v>92394.439542466105</v>
          </cell>
          <cell r="AI220">
            <v>-188372.76248012658</v>
          </cell>
          <cell r="AJ220">
            <v>93660.310856361408</v>
          </cell>
          <cell r="AM220">
            <v>-186959.66563788327</v>
          </cell>
          <cell r="AN220">
            <v>106495.52862246419</v>
          </cell>
          <cell r="AQ220">
            <v>-183714.01919608109</v>
          </cell>
          <cell r="AR220">
            <v>129204.23562192109</v>
          </cell>
          <cell r="AU220">
            <v>-166934.60601881752</v>
          </cell>
          <cell r="AV220">
            <v>120082.00333862733</v>
          </cell>
          <cell r="AZ220">
            <v>1045343.1302766836</v>
          </cell>
          <cell r="BA220">
            <v>442433.16402323951</v>
          </cell>
          <cell r="BB220">
            <v>211701.15271843295</v>
          </cell>
          <cell r="BC220">
            <v>210804.30608776584</v>
          </cell>
          <cell r="BE220">
            <v>652362.2400043119</v>
          </cell>
          <cell r="BF220">
            <v>-386759.69198968267</v>
          </cell>
          <cell r="BG220">
            <v>484966.95639083668</v>
          </cell>
          <cell r="BH220">
            <v>309189.18951153522</v>
          </cell>
          <cell r="BJ220">
            <v>267473.77307659993</v>
          </cell>
          <cell r="BK220">
            <v>681434.16953629011</v>
          </cell>
          <cell r="BL220">
            <v>-98384.883423769032</v>
          </cell>
          <cell r="BM220">
            <v>-740849.33294139954</v>
          </cell>
          <cell r="BN220">
            <v>283071.51807711652</v>
          </cell>
          <cell r="BO220">
            <v>-392745.24432483804</v>
          </cell>
        </row>
        <row r="222">
          <cell r="AZ222">
            <v>61.668706826828547</v>
          </cell>
          <cell r="BA222">
            <v>64.848979502957135</v>
          </cell>
          <cell r="BB222">
            <v>64.496747888248336</v>
          </cell>
          <cell r="BC222">
            <v>53.990866743885967</v>
          </cell>
          <cell r="BG222">
            <v>62.101732833309342</v>
          </cell>
          <cell r="BH222">
            <v>55.467887540639119</v>
          </cell>
          <cell r="BI222">
            <v>90.936925691233256</v>
          </cell>
          <cell r="BK222">
            <v>66.819290378959394</v>
          </cell>
          <cell r="BL222">
            <v>52.524202726185706</v>
          </cell>
          <cell r="BM222">
            <v>70.67234211711299</v>
          </cell>
        </row>
        <row r="223">
          <cell r="AZ223">
            <v>51.14473988067062</v>
          </cell>
          <cell r="BA223">
            <v>62.171035063213552</v>
          </cell>
          <cell r="BB223">
            <v>55.480989564251502</v>
          </cell>
          <cell r="BC223">
            <v>55.849776580886278</v>
          </cell>
          <cell r="BG223">
            <v>53.457461946000606</v>
          </cell>
          <cell r="BH223">
            <v>52.556394346069737</v>
          </cell>
          <cell r="BK223">
            <v>54.638773081682693</v>
          </cell>
          <cell r="BL223">
            <v>59.132072366369528</v>
          </cell>
        </row>
        <row r="225">
          <cell r="AZ225">
            <v>39.501427653750234</v>
          </cell>
          <cell r="BA225">
            <v>46.661153899271362</v>
          </cell>
          <cell r="BB225">
            <v>54.176345568663841</v>
          </cell>
          <cell r="BC225">
            <v>56.259770588679039</v>
          </cell>
          <cell r="BG225">
            <v>51.536307663805367</v>
          </cell>
          <cell r="BH225">
            <v>57.908018578145679</v>
          </cell>
          <cell r="BI225">
            <v>31.8935416775211</v>
          </cell>
          <cell r="BK225">
            <v>56.736496578352515</v>
          </cell>
          <cell r="BL225">
            <v>54.623080012817368</v>
          </cell>
          <cell r="BM225">
            <v>27.128420206093484</v>
          </cell>
        </row>
        <row r="227">
          <cell r="AZ227">
            <v>48.731752963421442</v>
          </cell>
          <cell r="BA227">
            <v>49.417415838279211</v>
          </cell>
          <cell r="BB227">
            <v>62.48417082506414</v>
          </cell>
          <cell r="BC227">
            <v>71.640312013754894</v>
          </cell>
          <cell r="BG227">
            <v>57.354026249962011</v>
          </cell>
          <cell r="BH227">
            <v>73.13971192726143</v>
          </cell>
          <cell r="BI227">
            <v>56.138593976602863</v>
          </cell>
          <cell r="BK227">
            <v>67.740042373871859</v>
          </cell>
          <cell r="BL227">
            <v>70.128907178382136</v>
          </cell>
          <cell r="BM227">
            <v>22.437881075486683</v>
          </cell>
        </row>
        <row r="228">
          <cell r="AZ228">
            <v>25.697278115460669</v>
          </cell>
          <cell r="BA228">
            <v>32.197323173377953</v>
          </cell>
          <cell r="BB228">
            <v>30.927144178727755</v>
          </cell>
          <cell r="BC228">
            <v>21.148957590455115</v>
          </cell>
          <cell r="BG228">
            <v>30.12178608529333</v>
          </cell>
          <cell r="BH228">
            <v>22.153034890242125</v>
          </cell>
          <cell r="BI228">
            <v>34.690526870715132</v>
          </cell>
          <cell r="BK228">
            <v>31.716263813215974</v>
          </cell>
          <cell r="BL228">
            <v>20.177866804966722</v>
          </cell>
          <cell r="BM228">
            <v>29.642967672935249</v>
          </cell>
        </row>
        <row r="236">
          <cell r="D236">
            <v>21898.266041777999</v>
          </cell>
          <cell r="E236">
            <v>-5949.2454955617304</v>
          </cell>
          <cell r="F236">
            <v>11040.2358206314</v>
          </cell>
          <cell r="G236">
            <v>14395.559050456901</v>
          </cell>
          <cell r="H236">
            <v>-27835.568256376402</v>
          </cell>
          <cell r="I236">
            <v>-1013.48797597655</v>
          </cell>
          <cell r="J236">
            <v>125.47178682698799</v>
          </cell>
          <cell r="K236">
            <v>-57580.164947479207</v>
          </cell>
          <cell r="L236">
            <v>-7389.5949502839503</v>
          </cell>
          <cell r="M236">
            <v>55710.886675507594</v>
          </cell>
          <cell r="N236">
            <v>6242.2913265654897</v>
          </cell>
          <cell r="O236">
            <v>3886.2399094433799</v>
          </cell>
          <cell r="P236">
            <v>15935.8774358152</v>
          </cell>
          <cell r="Q236">
            <v>25551.145149748001</v>
          </cell>
          <cell r="R236">
            <v>7776.9547855353303</v>
          </cell>
          <cell r="S236">
            <v>13181.6726172745</v>
          </cell>
          <cell r="T236">
            <v>20305.118085333197</v>
          </cell>
          <cell r="U236">
            <v>3489.36639273539</v>
          </cell>
          <cell r="V236">
            <v>-3016.1982170651099</v>
          </cell>
          <cell r="W236">
            <v>30381.7455273339</v>
          </cell>
          <cell r="X236">
            <v>20766.6009232057</v>
          </cell>
          <cell r="Y236">
            <v>9117.6480316811303</v>
          </cell>
          <cell r="Z236">
            <v>41302.101200922101</v>
          </cell>
          <cell r="AA236">
            <v>-36377.610451025299</v>
          </cell>
          <cell r="AB236">
            <v>34544.118298307396</v>
          </cell>
          <cell r="AE236">
            <v>11739.126417978499</v>
          </cell>
          <cell r="AF236">
            <v>11338.769518196801</v>
          </cell>
          <cell r="AI236">
            <v>17761.004812816704</v>
          </cell>
          <cell r="AJ236">
            <v>29842.953161094902</v>
          </cell>
          <cell r="AM236">
            <v>-16613.398034464</v>
          </cell>
          <cell r="AN236">
            <v>-22930.169615241201</v>
          </cell>
          <cell r="AQ236">
            <v>12233.8683536231</v>
          </cell>
          <cell r="AR236">
            <v>27186.077908593099</v>
          </cell>
          <cell r="AU236">
            <v>-73732.688409109294</v>
          </cell>
          <cell r="AV236">
            <v>7744.8601543108798</v>
          </cell>
          <cell r="AZ236">
            <v>-48404.222767422412</v>
          </cell>
          <cell r="BA236">
            <v>131407.30870473362</v>
          </cell>
          <cell r="BB236">
            <v>86906.312778133841</v>
          </cell>
          <cell r="BC236">
            <v>63470.856703416197</v>
          </cell>
          <cell r="BE236">
            <v>-13326.897164882354</v>
          </cell>
          <cell r="BF236">
            <v>-13326.897164882354</v>
          </cell>
          <cell r="BG236">
            <v>48748.153203969312</v>
          </cell>
          <cell r="BH236">
            <v>17407.998934023875</v>
          </cell>
          <cell r="BI236">
            <v>47449.658054051775</v>
          </cell>
          <cell r="BJ236">
            <v>57007.596444354102</v>
          </cell>
          <cell r="BK236">
            <v>38158.159574164521</v>
          </cell>
          <cell r="BL236">
            <v>46062.857769392322</v>
          </cell>
          <cell r="BM236">
            <v>-6877.479220230096</v>
          </cell>
          <cell r="BN236">
            <v>75725.840977599102</v>
          </cell>
          <cell r="BO23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sheetData sheetId="42">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S222"/>
  <sheetViews>
    <sheetView showGridLines="0" tabSelected="1" zoomScale="96" zoomScaleNormal="100" workbookViewId="0">
      <pane xSplit="2" topLeftCell="BK1" activePane="topRight" state="frozen"/>
      <selection pane="topRight" activeCell="BS150" sqref="BS150:BS205"/>
    </sheetView>
  </sheetViews>
  <sheetFormatPr baseColWidth="10" defaultColWidth="11.5703125" defaultRowHeight="12.75" outlineLevelCol="1"/>
  <cols>
    <col min="1" max="1" width="1.42578125" style="26" customWidth="1"/>
    <col min="2" max="2" width="70.42578125" style="26" customWidth="1"/>
    <col min="3" max="3" width="8.85546875" style="25" bestFit="1" customWidth="1"/>
    <col min="4" max="7" width="8.5703125" style="26" hidden="1" customWidth="1" outlineLevel="1"/>
    <col min="8" max="8" width="9.5703125" style="26" hidden="1" customWidth="1" outlineLevel="1"/>
    <col min="9" max="9" width="8.5703125" style="26" hidden="1" customWidth="1" outlineLevel="1"/>
    <col min="10" max="11" width="9" style="26" hidden="1" customWidth="1" outlineLevel="1"/>
    <col min="12" max="12" width="9.42578125" style="26" hidden="1" customWidth="1" outlineLevel="1"/>
    <col min="13" max="13" width="11.42578125" style="26" customWidth="1" collapsed="1"/>
    <col min="14" max="25" width="11.42578125" style="26" customWidth="1"/>
    <col min="26" max="43" width="11.42578125" style="26" bestFit="1" customWidth="1"/>
    <col min="44" max="44" width="11.5703125" style="26"/>
    <col min="45" max="48" width="11.42578125" style="26" bestFit="1" customWidth="1"/>
    <col min="49" max="55" width="11.42578125" style="26" customWidth="1"/>
    <col min="56" max="59" width="11.42578125" style="24" customWidth="1"/>
    <col min="60" max="63" width="11.42578125" style="26" customWidth="1"/>
    <col min="64" max="64" width="11.42578125" style="24" customWidth="1"/>
    <col min="65" max="67" width="11.42578125" style="26" customWidth="1"/>
    <col min="68" max="69" width="11.5703125" style="26"/>
    <col min="70" max="70" width="11.42578125" style="26" customWidth="1"/>
    <col min="71" max="16384" width="11.5703125" style="26"/>
  </cols>
  <sheetData>
    <row r="2" spans="1:71">
      <c r="A2" s="27"/>
    </row>
    <row r="3" spans="1:71">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c r="BK3" s="19"/>
      <c r="BL3" s="20"/>
      <c r="BM3" s="19"/>
      <c r="BN3" s="19"/>
      <c r="BO3" s="19"/>
      <c r="BR3" s="19"/>
    </row>
    <row r="4" spans="1:71">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c r="BK4" s="19"/>
      <c r="BL4" s="20"/>
      <c r="BM4" s="19"/>
      <c r="BN4" s="19"/>
      <c r="BO4" s="19"/>
      <c r="BR4" s="19"/>
    </row>
    <row r="5" spans="1:71">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c r="BK5" s="19"/>
      <c r="BL5" s="20"/>
      <c r="BM5" s="19"/>
      <c r="BN5" s="19"/>
      <c r="BO5" s="19"/>
      <c r="BR5" s="19"/>
    </row>
    <row r="6" spans="1:71">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c r="BK6" s="19"/>
      <c r="BL6" s="20"/>
      <c r="BM6" s="19"/>
      <c r="BN6" s="19"/>
      <c r="BO6" s="19"/>
      <c r="BR6" s="19"/>
    </row>
    <row r="7" spans="1:71" ht="14.45" customHeight="1">
      <c r="A7" s="132" t="s">
        <v>1</v>
      </c>
      <c r="B7" s="133"/>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c r="BK7" s="22" t="s">
        <v>197</v>
      </c>
      <c r="BL7" s="13">
        <v>2021</v>
      </c>
      <c r="BM7" s="22" t="s">
        <v>198</v>
      </c>
      <c r="BN7" s="22" t="s">
        <v>199</v>
      </c>
      <c r="BO7" s="22" t="s">
        <v>201</v>
      </c>
      <c r="BP7" s="22" t="s">
        <v>203</v>
      </c>
      <c r="BQ7" s="13">
        <v>2022</v>
      </c>
      <c r="BR7" s="22" t="s">
        <v>206</v>
      </c>
      <c r="BS7" s="22" t="s">
        <v>208</v>
      </c>
    </row>
    <row r="8" spans="1:71">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c r="BK8" s="8"/>
      <c r="BL8" s="7"/>
      <c r="BM8" s="8"/>
      <c r="BN8" s="8"/>
      <c r="BO8" s="8"/>
      <c r="BR8" s="8"/>
    </row>
    <row r="9" spans="1:71">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c r="BK9" s="5">
        <v>1475128.7571807359</v>
      </c>
      <c r="BL9" s="4">
        <f>SUM(BH9:BK9)</f>
        <v>3342380.5721577452</v>
      </c>
      <c r="BM9" s="5">
        <v>1486238.7543948407</v>
      </c>
      <c r="BN9" s="5">
        <v>1713385.1416266887</v>
      </c>
      <c r="BO9" s="5">
        <v>2145387.0162907932</v>
      </c>
      <c r="BP9" s="5">
        <v>2291419</v>
      </c>
      <c r="BQ9" s="4">
        <f>SUM(BM9:BP9)</f>
        <v>7636429.9123123223</v>
      </c>
      <c r="BR9" s="5">
        <v>2394352</v>
      </c>
      <c r="BS9" s="5">
        <v>2277553</v>
      </c>
    </row>
    <row r="10" spans="1:71">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c r="BK10" s="5">
        <v>464814</v>
      </c>
      <c r="BL10" s="4">
        <f>SUM(BH10:BK10)</f>
        <v>1541634.5873578675</v>
      </c>
      <c r="BM10" s="5">
        <v>430698.05440235202</v>
      </c>
      <c r="BN10" s="5">
        <v>462828.81499662803</v>
      </c>
      <c r="BO10" s="5">
        <v>412452</v>
      </c>
      <c r="BP10" s="5">
        <v>420113</v>
      </c>
      <c r="BQ10" s="4">
        <f t="shared" ref="BQ10:BQ11" si="0">SUM(BM10:BP10)</f>
        <v>1726091.8693989799</v>
      </c>
      <c r="BR10" s="5">
        <v>377290</v>
      </c>
      <c r="BS10" s="5">
        <v>355324</v>
      </c>
    </row>
    <row r="11" spans="1:71">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c r="BK11" s="5">
        <v>55914</v>
      </c>
      <c r="BL11" s="4">
        <f>SUM(BH11:BK11)</f>
        <v>227331.16153707882</v>
      </c>
      <c r="BM11" s="5">
        <v>42093.9291469936</v>
      </c>
      <c r="BN11" s="5">
        <v>49872.625668809909</v>
      </c>
      <c r="BO11" s="5">
        <v>29580</v>
      </c>
      <c r="BP11" s="5">
        <v>32739</v>
      </c>
      <c r="BQ11" s="4">
        <f t="shared" si="0"/>
        <v>154285.55481580351</v>
      </c>
      <c r="BR11" s="5">
        <v>33816</v>
      </c>
      <c r="BS11" s="5">
        <v>43186</v>
      </c>
    </row>
    <row r="12" spans="1:71">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1">SUM(AC9:AC11)</f>
        <v>2327616.5728218299</v>
      </c>
      <c r="AD12" s="1">
        <f t="shared" si="1"/>
        <v>2110633</v>
      </c>
      <c r="AE12" s="1">
        <f t="shared" si="1"/>
        <v>2519526</v>
      </c>
      <c r="AF12" s="1">
        <f t="shared" si="1"/>
        <v>2569312</v>
      </c>
      <c r="AG12" s="1">
        <f t="shared" si="1"/>
        <v>9527087.5728218295</v>
      </c>
      <c r="AH12" s="1">
        <f t="shared" si="1"/>
        <v>2477449</v>
      </c>
      <c r="AI12" s="1">
        <f t="shared" si="1"/>
        <v>2273734</v>
      </c>
      <c r="AJ12" s="1">
        <f t="shared" si="1"/>
        <v>2645034</v>
      </c>
      <c r="AK12" s="1">
        <f t="shared" si="1"/>
        <v>2767579</v>
      </c>
      <c r="AL12" s="1">
        <f t="shared" si="1"/>
        <v>10163796</v>
      </c>
      <c r="AM12" s="1">
        <f>SUM(AM9:AM11)</f>
        <v>2730536</v>
      </c>
      <c r="AN12" s="1">
        <f t="shared" ref="AN12:AQ12" si="2">SUM(AN9:AN11)</f>
        <v>2357354</v>
      </c>
      <c r="AO12" s="1">
        <f t="shared" si="2"/>
        <v>2491981</v>
      </c>
      <c r="AP12" s="1">
        <f t="shared" si="2"/>
        <v>2788343</v>
      </c>
      <c r="AQ12" s="1">
        <f t="shared" si="2"/>
        <v>10368214</v>
      </c>
      <c r="AS12" s="1">
        <f>SUM(AS9:AS11)</f>
        <v>2730536</v>
      </c>
      <c r="AT12" s="1">
        <f t="shared" ref="AT12:AY12" si="3">SUM(AT9:AT11)</f>
        <v>2357354</v>
      </c>
      <c r="AU12" s="1">
        <f t="shared" si="3"/>
        <v>2491981</v>
      </c>
      <c r="AV12" s="1">
        <f t="shared" si="3"/>
        <v>2788343</v>
      </c>
      <c r="AW12" s="1">
        <f t="shared" si="3"/>
        <v>10368214</v>
      </c>
      <c r="AX12" s="1">
        <f t="shared" si="3"/>
        <v>2525268</v>
      </c>
      <c r="AY12" s="1">
        <f t="shared" si="3"/>
        <v>2369957</v>
      </c>
      <c r="AZ12" s="1">
        <v>2665100</v>
      </c>
      <c r="BA12" s="1">
        <f>+SUM(BA9:BA11)</f>
        <v>2870602</v>
      </c>
      <c r="BB12" s="1">
        <f t="shared" ref="BB12:BC12" si="4">SUM(BB9:BB11)</f>
        <v>10430927</v>
      </c>
      <c r="BC12" s="1">
        <f t="shared" si="4"/>
        <v>2352325</v>
      </c>
      <c r="BD12" s="31">
        <f>SUM(BD9:BD11)</f>
        <v>571884</v>
      </c>
      <c r="BE12" s="31">
        <f>SUM(BE9:BE11)</f>
        <v>512932</v>
      </c>
      <c r="BF12" s="31">
        <f>+SUM(BF9:BF11)</f>
        <v>897528</v>
      </c>
      <c r="BG12" s="31">
        <f>SUM(BG9:BG11)</f>
        <v>4334669</v>
      </c>
      <c r="BH12" s="1">
        <f t="shared" ref="BH12" si="5">SUM(BH9:BH11)</f>
        <v>913164.17559597758</v>
      </c>
      <c r="BI12" s="1">
        <f t="shared" ref="BI12:BJ12" si="6">SUM(BI9:BI11)</f>
        <v>888704.38827597816</v>
      </c>
      <c r="BJ12" s="1">
        <f t="shared" si="6"/>
        <v>1313621</v>
      </c>
      <c r="BK12" s="1">
        <f t="shared" ref="BK12" si="7">SUM(BK9:BK11)</f>
        <v>1995856.7571807359</v>
      </c>
      <c r="BL12" s="31">
        <f>SUM(BL9:BL11)</f>
        <v>5111346.3210526919</v>
      </c>
      <c r="BM12" s="1">
        <f t="shared" ref="BM12:BQ12" si="8">SUM(BM9:BM11)</f>
        <v>1959030.7379441864</v>
      </c>
      <c r="BN12" s="1">
        <f t="shared" si="8"/>
        <v>2226086.5822921265</v>
      </c>
      <c r="BO12" s="1">
        <f t="shared" si="8"/>
        <v>2587419.0162907932</v>
      </c>
      <c r="BP12" s="1">
        <f t="shared" si="8"/>
        <v>2744271</v>
      </c>
      <c r="BQ12" s="1">
        <f t="shared" si="8"/>
        <v>9516807.3365271054</v>
      </c>
      <c r="BR12" s="1">
        <f t="shared" ref="BR12:BS12" si="9">SUM(BR9:BR11)</f>
        <v>2805458</v>
      </c>
      <c r="BS12" s="1">
        <f t="shared" si="9"/>
        <v>2676063</v>
      </c>
    </row>
    <row r="13" spans="1:71" ht="1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c r="BK13" s="5"/>
      <c r="BL13" s="4"/>
      <c r="BM13" s="5"/>
      <c r="BN13" s="5"/>
      <c r="BO13" s="5"/>
      <c r="BP13" s="5"/>
      <c r="BQ13" s="5"/>
      <c r="BR13" s="5"/>
      <c r="BS13" s="5"/>
    </row>
    <row r="14" spans="1:71">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c r="BK14" s="35"/>
      <c r="BL14" s="36"/>
      <c r="BM14" s="35"/>
      <c r="BN14" s="35"/>
      <c r="BO14" s="35"/>
      <c r="BP14" s="35"/>
      <c r="BQ14" s="35"/>
      <c r="BR14" s="35"/>
      <c r="BS14" s="35"/>
    </row>
    <row r="15" spans="1:71">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10">SUM(AC15:AF15)</f>
        <v>-1951132</v>
      </c>
      <c r="AH15" s="5">
        <v>-525218</v>
      </c>
      <c r="AI15" s="5">
        <v>-452642</v>
      </c>
      <c r="AJ15" s="5">
        <v>-525991</v>
      </c>
      <c r="AK15" s="5">
        <v>-519783</v>
      </c>
      <c r="AL15" s="5">
        <f t="shared" ref="AL15:AL23" si="11">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c r="BK15" s="5">
        <v>-323004</v>
      </c>
      <c r="BL15" s="4">
        <f>SUM(BH15:BK15)</f>
        <v>-1041899.823286155</v>
      </c>
      <c r="BM15" s="5">
        <v>-284253</v>
      </c>
      <c r="BN15" s="5">
        <v>-289633</v>
      </c>
      <c r="BO15" s="5">
        <v>-302163</v>
      </c>
      <c r="BP15" s="5">
        <v>-390286</v>
      </c>
      <c r="BQ15" s="4">
        <f>SUM(BM15:BP15)</f>
        <v>-1266335</v>
      </c>
      <c r="BR15" s="5">
        <v>-359865</v>
      </c>
      <c r="BS15" s="5">
        <v>-377948</v>
      </c>
    </row>
    <row r="16" spans="1:71">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10"/>
        <v>-2056643</v>
      </c>
      <c r="AH16" s="5">
        <v>-595031</v>
      </c>
      <c r="AI16" s="5">
        <v>-510627</v>
      </c>
      <c r="AJ16" s="5">
        <v>-562248</v>
      </c>
      <c r="AK16" s="5">
        <v>-650909</v>
      </c>
      <c r="AL16" s="5">
        <f t="shared" si="11"/>
        <v>-2318815</v>
      </c>
      <c r="AM16" s="5">
        <v>-717854</v>
      </c>
      <c r="AN16" s="5">
        <v>-685557</v>
      </c>
      <c r="AO16" s="5">
        <v>-747263</v>
      </c>
      <c r="AP16" s="5">
        <v>-832354</v>
      </c>
      <c r="AQ16" s="5">
        <f t="shared" ref="AQ16:AQ23" si="12">SUM(AM16:AP16)</f>
        <v>-2983028</v>
      </c>
      <c r="AS16" s="5">
        <v>-717854</v>
      </c>
      <c r="AT16" s="5">
        <v>-685557</v>
      </c>
      <c r="AU16" s="5">
        <v>-747263</v>
      </c>
      <c r="AV16" s="5">
        <v>-832354</v>
      </c>
      <c r="AW16" s="5">
        <f t="shared" ref="AW16:AW23" si="13">SUM(AS16:AV16)</f>
        <v>-2983028</v>
      </c>
      <c r="AX16" s="5">
        <v>-746551</v>
      </c>
      <c r="AY16" s="5">
        <v>-721356</v>
      </c>
      <c r="AZ16" s="5">
        <v>-717320</v>
      </c>
      <c r="BA16" s="5">
        <v>-743781</v>
      </c>
      <c r="BB16" s="5">
        <f t="shared" ref="BB16:BB23" si="14">SUM(AX16:BA16)</f>
        <v>-2929008</v>
      </c>
      <c r="BC16" s="5">
        <v>-652362</v>
      </c>
      <c r="BD16" s="4">
        <v>-77134</v>
      </c>
      <c r="BE16" s="4">
        <v>-109674</v>
      </c>
      <c r="BF16" s="4">
        <v>-206173</v>
      </c>
      <c r="BG16" s="4">
        <f t="shared" ref="BG16:BG23" si="15">SUM(BC16:BF16)</f>
        <v>-1045343</v>
      </c>
      <c r="BH16" s="5">
        <v>-265602.54801462922</v>
      </c>
      <c r="BI16" s="5">
        <v>-267474</v>
      </c>
      <c r="BJ16" s="5">
        <v>-392745</v>
      </c>
      <c r="BK16" s="5">
        <v>-561955</v>
      </c>
      <c r="BL16" s="4">
        <f t="shared" ref="BL16:BL23" si="16">SUM(BH16:BK16)</f>
        <v>-1487776.5480146292</v>
      </c>
      <c r="BM16" s="5">
        <v>-750570</v>
      </c>
      <c r="BN16" s="5">
        <v>-948908</v>
      </c>
      <c r="BO16" s="5">
        <v>-1110177</v>
      </c>
      <c r="BP16" s="5">
        <v>-1072850</v>
      </c>
      <c r="BQ16" s="4">
        <f t="shared" ref="BQ16:BQ23" si="17">SUM(BM16:BP16)</f>
        <v>-3882505</v>
      </c>
      <c r="BR16" s="5">
        <v>-1059759</v>
      </c>
      <c r="BS16" s="5">
        <v>-850523</v>
      </c>
    </row>
    <row r="17" spans="2:71">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10"/>
        <v>-269296</v>
      </c>
      <c r="AH17" s="5">
        <v>-61692</v>
      </c>
      <c r="AI17" s="5">
        <v>-57503</v>
      </c>
      <c r="AJ17" s="5">
        <v>-83155</v>
      </c>
      <c r="AK17" s="5">
        <v>-50125</v>
      </c>
      <c r="AL17" s="5">
        <f t="shared" si="11"/>
        <v>-252475</v>
      </c>
      <c r="AM17" s="5">
        <v>-60120</v>
      </c>
      <c r="AN17" s="5">
        <v>-54116</v>
      </c>
      <c r="AO17" s="5">
        <v>-48954</v>
      </c>
      <c r="AP17" s="5">
        <v>-59317</v>
      </c>
      <c r="AQ17" s="5">
        <f t="shared" si="12"/>
        <v>-222507</v>
      </c>
      <c r="AS17" s="5">
        <v>-60120</v>
      </c>
      <c r="AT17" s="5">
        <v>-54116</v>
      </c>
      <c r="AU17" s="5">
        <v>-48954</v>
      </c>
      <c r="AV17" s="5">
        <v>-59317</v>
      </c>
      <c r="AW17" s="5">
        <f t="shared" si="13"/>
        <v>-222507</v>
      </c>
      <c r="AX17" s="5">
        <v>-54066</v>
      </c>
      <c r="AY17" s="5">
        <v>-52707</v>
      </c>
      <c r="AZ17" s="5">
        <v>-59800</v>
      </c>
      <c r="BA17" s="5">
        <v>-55311</v>
      </c>
      <c r="BB17" s="5">
        <f t="shared" si="14"/>
        <v>-221884</v>
      </c>
      <c r="BC17" s="5">
        <v>-56118</v>
      </c>
      <c r="BD17" s="4">
        <v>-5877</v>
      </c>
      <c r="BE17" s="4">
        <v>-10137</v>
      </c>
      <c r="BF17" s="4">
        <v>-19776</v>
      </c>
      <c r="BG17" s="4">
        <f t="shared" si="15"/>
        <v>-91908</v>
      </c>
      <c r="BH17" s="5">
        <v>-14953.96358665257</v>
      </c>
      <c r="BI17" s="5">
        <v>-15263</v>
      </c>
      <c r="BJ17" s="5">
        <v>-21986</v>
      </c>
      <c r="BK17" s="5">
        <v>-37005</v>
      </c>
      <c r="BL17" s="4">
        <f t="shared" si="16"/>
        <v>-89207.963586652564</v>
      </c>
      <c r="BM17" s="5">
        <v>-28559</v>
      </c>
      <c r="BN17" s="5">
        <v>-41951</v>
      </c>
      <c r="BO17" s="5">
        <v>-46821</v>
      </c>
      <c r="BP17" s="5">
        <v>-49704</v>
      </c>
      <c r="BQ17" s="4">
        <f t="shared" si="17"/>
        <v>-167035</v>
      </c>
      <c r="BR17" s="5">
        <v>-49980</v>
      </c>
      <c r="BS17" s="5">
        <v>-50947</v>
      </c>
    </row>
    <row r="18" spans="2:71">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10"/>
        <v>-960327</v>
      </c>
      <c r="AH18" s="5">
        <v>-252215</v>
      </c>
      <c r="AI18" s="5">
        <v>-243492</v>
      </c>
      <c r="AJ18" s="5">
        <v>-252193</v>
      </c>
      <c r="AK18" s="5">
        <v>-253725</v>
      </c>
      <c r="AL18" s="5">
        <f t="shared" si="11"/>
        <v>-1001625</v>
      </c>
      <c r="AM18" s="5">
        <v>-251460</v>
      </c>
      <c r="AN18" s="5">
        <v>-237544</v>
      </c>
      <c r="AO18" s="5">
        <v>-245183</v>
      </c>
      <c r="AP18" s="5">
        <v>-247459</v>
      </c>
      <c r="AQ18" s="5">
        <f t="shared" si="12"/>
        <v>-981646</v>
      </c>
      <c r="AS18" s="5">
        <v>-348887</v>
      </c>
      <c r="AT18" s="5">
        <v>-337436</v>
      </c>
      <c r="AU18" s="5">
        <v>-344080</v>
      </c>
      <c r="AV18" s="5">
        <v>-342225</v>
      </c>
      <c r="AW18" s="5">
        <f t="shared" si="13"/>
        <v>-1372628</v>
      </c>
      <c r="AX18" s="5">
        <v>-351644</v>
      </c>
      <c r="AY18" s="5">
        <v>-351729</v>
      </c>
      <c r="AZ18" s="5">
        <v>-375841</v>
      </c>
      <c r="BA18" s="5">
        <v>-390762</v>
      </c>
      <c r="BB18" s="5">
        <f t="shared" si="14"/>
        <v>-1469976</v>
      </c>
      <c r="BC18" s="5">
        <v>-383122</v>
      </c>
      <c r="BD18" s="4">
        <v>-306832</v>
      </c>
      <c r="BE18" s="4">
        <v>-300090</v>
      </c>
      <c r="BF18" s="4">
        <v>-399343</v>
      </c>
      <c r="BG18" s="4">
        <f t="shared" si="15"/>
        <v>-1389387</v>
      </c>
      <c r="BH18" s="5">
        <v>-293209.16177275585</v>
      </c>
      <c r="BI18" s="5">
        <v>-268801</v>
      </c>
      <c r="BJ18" s="5">
        <v>-290855</v>
      </c>
      <c r="BK18" s="5">
        <v>-312529</v>
      </c>
      <c r="BL18" s="4">
        <f t="shared" si="16"/>
        <v>-1165394.1617727559</v>
      </c>
      <c r="BM18" s="5">
        <v>-292245</v>
      </c>
      <c r="BN18" s="5">
        <v>-283459</v>
      </c>
      <c r="BO18" s="5">
        <v>-303444</v>
      </c>
      <c r="BP18" s="5">
        <v>-300364</v>
      </c>
      <c r="BQ18" s="4">
        <f t="shared" si="17"/>
        <v>-1179512</v>
      </c>
      <c r="BR18" s="5">
        <v>-278054</v>
      </c>
      <c r="BS18" s="5">
        <v>-287405</v>
      </c>
    </row>
    <row r="19" spans="2:71">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10"/>
        <v>-1077406</v>
      </c>
      <c r="AH19" s="5">
        <v>-278219</v>
      </c>
      <c r="AI19" s="5">
        <v>-272350</v>
      </c>
      <c r="AJ19" s="5">
        <v>-307131</v>
      </c>
      <c r="AK19" s="5">
        <v>-314429</v>
      </c>
      <c r="AL19" s="5">
        <f t="shared" si="11"/>
        <v>-1172129</v>
      </c>
      <c r="AM19" s="5">
        <v>-310218</v>
      </c>
      <c r="AN19" s="5">
        <v>-297961</v>
      </c>
      <c r="AO19" s="5">
        <v>-297963</v>
      </c>
      <c r="AP19" s="5">
        <v>-311504</v>
      </c>
      <c r="AQ19" s="5">
        <f t="shared" si="12"/>
        <v>-1217646</v>
      </c>
      <c r="AS19" s="5">
        <v>-311610</v>
      </c>
      <c r="AT19" s="5">
        <v>-295390</v>
      </c>
      <c r="AU19" s="5">
        <v>-290586</v>
      </c>
      <c r="AV19" s="5">
        <v>-309295</v>
      </c>
      <c r="AW19" s="5">
        <f t="shared" si="13"/>
        <v>-1206881</v>
      </c>
      <c r="AX19" s="5">
        <v>-322821</v>
      </c>
      <c r="AY19" s="5">
        <v>-303404</v>
      </c>
      <c r="AZ19" s="5">
        <v>-310419</v>
      </c>
      <c r="BA19" s="5">
        <v>-339215</v>
      </c>
      <c r="BB19" s="5">
        <f t="shared" si="14"/>
        <v>-1275859</v>
      </c>
      <c r="BC19" s="5">
        <v>-285140</v>
      </c>
      <c r="BD19" s="4">
        <v>-113577</v>
      </c>
      <c r="BE19" s="4">
        <v>-128215</v>
      </c>
      <c r="BF19" s="4">
        <v>-193072</v>
      </c>
      <c r="BG19" s="4">
        <f t="shared" si="15"/>
        <v>-720004</v>
      </c>
      <c r="BH19" s="5">
        <v>-166208.95924240898</v>
      </c>
      <c r="BI19" s="5">
        <v>-167537</v>
      </c>
      <c r="BJ19" s="5">
        <v>-193898</v>
      </c>
      <c r="BK19" s="5">
        <v>-227544</v>
      </c>
      <c r="BL19" s="4">
        <f t="shared" si="16"/>
        <v>-755187.95924240898</v>
      </c>
      <c r="BM19" s="5">
        <v>-224445</v>
      </c>
      <c r="BN19" s="5">
        <v>-255430</v>
      </c>
      <c r="BO19" s="5">
        <v>-292139</v>
      </c>
      <c r="BP19" s="5">
        <v>-264145</v>
      </c>
      <c r="BQ19" s="4">
        <f t="shared" si="17"/>
        <v>-1036159</v>
      </c>
      <c r="BR19" s="5">
        <v>-297345</v>
      </c>
      <c r="BS19" s="5">
        <v>-318942</v>
      </c>
    </row>
    <row r="20" spans="2:71">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10"/>
        <v>-286622</v>
      </c>
      <c r="AH20" s="5">
        <v>-74316</v>
      </c>
      <c r="AI20" s="5">
        <v>-62076</v>
      </c>
      <c r="AJ20" s="5">
        <v>-69634</v>
      </c>
      <c r="AK20" s="5">
        <v>-82636</v>
      </c>
      <c r="AL20" s="5">
        <f t="shared" si="11"/>
        <v>-288662</v>
      </c>
      <c r="AM20" s="5">
        <v>-79756</v>
      </c>
      <c r="AN20" s="5">
        <v>-76004</v>
      </c>
      <c r="AO20" s="5">
        <v>-69050</v>
      </c>
      <c r="AP20" s="5">
        <v>-55469</v>
      </c>
      <c r="AQ20" s="5">
        <f t="shared" si="12"/>
        <v>-280279</v>
      </c>
      <c r="AS20" s="5">
        <v>-79756</v>
      </c>
      <c r="AT20" s="5">
        <v>-76004</v>
      </c>
      <c r="AU20" s="5">
        <v>-69050</v>
      </c>
      <c r="AV20" s="5">
        <v>-55469</v>
      </c>
      <c r="AW20" s="5">
        <f t="shared" si="13"/>
        <v>-280279</v>
      </c>
      <c r="AX20" s="5">
        <v>-64246</v>
      </c>
      <c r="AY20" s="5">
        <v>-64329</v>
      </c>
      <c r="AZ20" s="5">
        <v>-62734</v>
      </c>
      <c r="BA20" s="5">
        <v>-70021</v>
      </c>
      <c r="BB20" s="5">
        <f t="shared" si="14"/>
        <v>-261330</v>
      </c>
      <c r="BC20" s="5">
        <v>-50526</v>
      </c>
      <c r="BD20" s="4">
        <v>-18006</v>
      </c>
      <c r="BE20" s="4">
        <v>-12565</v>
      </c>
      <c r="BF20" s="4">
        <v>-16592</v>
      </c>
      <c r="BG20" s="4">
        <f t="shared" si="15"/>
        <v>-97689</v>
      </c>
      <c r="BH20" s="5">
        <v>-15789.937950207517</v>
      </c>
      <c r="BI20" s="5">
        <v>-15529</v>
      </c>
      <c r="BJ20" s="5">
        <v>-17184</v>
      </c>
      <c r="BK20" s="5">
        <v>-28860</v>
      </c>
      <c r="BL20" s="4">
        <f t="shared" si="16"/>
        <v>-77362.937950207517</v>
      </c>
      <c r="BM20" s="5">
        <v>-33354</v>
      </c>
      <c r="BN20" s="5">
        <v>-36957</v>
      </c>
      <c r="BO20" s="5">
        <v>-48500</v>
      </c>
      <c r="BP20" s="5">
        <v>-65545</v>
      </c>
      <c r="BQ20" s="4">
        <f t="shared" si="17"/>
        <v>-184356</v>
      </c>
      <c r="BR20" s="5">
        <v>-63133</v>
      </c>
      <c r="BS20" s="5">
        <v>-65402</v>
      </c>
    </row>
    <row r="21" spans="2:71">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10"/>
        <v>-568979</v>
      </c>
      <c r="AH21" s="5">
        <v>-150396</v>
      </c>
      <c r="AI21" s="5">
        <v>-153131</v>
      </c>
      <c r="AJ21" s="5">
        <v>-139553</v>
      </c>
      <c r="AK21" s="5">
        <v>-136472</v>
      </c>
      <c r="AL21" s="5">
        <f t="shared" si="11"/>
        <v>-579552</v>
      </c>
      <c r="AM21" s="5">
        <v>-135761</v>
      </c>
      <c r="AN21" s="5">
        <v>-137042</v>
      </c>
      <c r="AO21" s="5">
        <v>-133395</v>
      </c>
      <c r="AP21" s="5">
        <v>-132149</v>
      </c>
      <c r="AQ21" s="5">
        <f t="shared" si="12"/>
        <v>-538347</v>
      </c>
      <c r="AS21" s="5">
        <v>0</v>
      </c>
      <c r="AT21" s="5">
        <v>0</v>
      </c>
      <c r="AU21" s="5">
        <v>0</v>
      </c>
      <c r="AV21" s="5">
        <v>0</v>
      </c>
      <c r="AW21" s="5">
        <f t="shared" si="13"/>
        <v>0</v>
      </c>
      <c r="AX21" s="5">
        <v>0</v>
      </c>
      <c r="AY21" s="5">
        <v>0</v>
      </c>
      <c r="AZ21" s="5">
        <v>0</v>
      </c>
      <c r="BA21" s="5">
        <v>0</v>
      </c>
      <c r="BB21" s="5">
        <f t="shared" si="14"/>
        <v>0</v>
      </c>
      <c r="BC21" s="5">
        <v>0</v>
      </c>
      <c r="BD21" s="4">
        <v>0</v>
      </c>
      <c r="BE21" s="4">
        <v>0</v>
      </c>
      <c r="BF21" s="4">
        <v>0</v>
      </c>
      <c r="BG21" s="4">
        <f t="shared" si="15"/>
        <v>0</v>
      </c>
      <c r="BH21" s="5">
        <v>0</v>
      </c>
      <c r="BI21" s="5">
        <v>-15045</v>
      </c>
      <c r="BJ21" s="5">
        <v>-43465</v>
      </c>
      <c r="BK21" s="5">
        <v>-62119</v>
      </c>
      <c r="BL21" s="4">
        <f t="shared" si="16"/>
        <v>-120629</v>
      </c>
      <c r="BM21" s="5">
        <v>-69608</v>
      </c>
      <c r="BN21" s="5">
        <v>-73676</v>
      </c>
      <c r="BO21" s="5">
        <v>-32853</v>
      </c>
      <c r="BP21" s="5">
        <v>-26709</v>
      </c>
      <c r="BQ21" s="4">
        <f t="shared" si="17"/>
        <v>-202846</v>
      </c>
      <c r="BR21" s="5">
        <v>-23732</v>
      </c>
      <c r="BS21" s="5">
        <v>-23464</v>
      </c>
    </row>
    <row r="22" spans="2:71">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10"/>
        <v>-366153</v>
      </c>
      <c r="AH22" s="5">
        <v>-85186</v>
      </c>
      <c r="AI22" s="5">
        <v>-122821</v>
      </c>
      <c r="AJ22" s="5">
        <v>-105583</v>
      </c>
      <c r="AK22" s="5">
        <v>-117234</v>
      </c>
      <c r="AL22" s="5">
        <f t="shared" si="11"/>
        <v>-430824</v>
      </c>
      <c r="AM22" s="5">
        <v>-101642</v>
      </c>
      <c r="AN22" s="5">
        <v>-112631</v>
      </c>
      <c r="AO22" s="5">
        <v>-85190</v>
      </c>
      <c r="AP22" s="5">
        <v>-82780</v>
      </c>
      <c r="AQ22" s="5">
        <f t="shared" si="12"/>
        <v>-382243</v>
      </c>
      <c r="AS22" s="5">
        <v>-98677</v>
      </c>
      <c r="AT22" s="5">
        <v>-108113</v>
      </c>
      <c r="AU22" s="5">
        <v>-83235</v>
      </c>
      <c r="AV22" s="5">
        <v>-76602</v>
      </c>
      <c r="AW22" s="5">
        <f t="shared" si="13"/>
        <v>-366627</v>
      </c>
      <c r="AX22" s="5">
        <v>-104056</v>
      </c>
      <c r="AY22" s="5">
        <v>-107955</v>
      </c>
      <c r="AZ22" s="5">
        <v>-104551</v>
      </c>
      <c r="BA22" s="5">
        <v>-128050</v>
      </c>
      <c r="BB22" s="5">
        <f t="shared" si="14"/>
        <v>-444612</v>
      </c>
      <c r="BC22" s="5">
        <v>-93895</v>
      </c>
      <c r="BD22" s="4">
        <v>-139924</v>
      </c>
      <c r="BE22" s="4">
        <v>-68297</v>
      </c>
      <c r="BF22" s="4">
        <v>-170266</v>
      </c>
      <c r="BG22" s="4">
        <f t="shared" si="15"/>
        <v>-472382</v>
      </c>
      <c r="BH22" s="5">
        <v>-102454.54935394626</v>
      </c>
      <c r="BI22" s="5">
        <v>-103231</v>
      </c>
      <c r="BJ22" s="5">
        <v>-206319</v>
      </c>
      <c r="BK22" s="5">
        <v>-121734</v>
      </c>
      <c r="BL22" s="4">
        <f t="shared" si="16"/>
        <v>-533738.54935394623</v>
      </c>
      <c r="BM22" s="5">
        <v>-155544</v>
      </c>
      <c r="BN22" s="5">
        <v>-144741</v>
      </c>
      <c r="BO22" s="5">
        <v>-138511</v>
      </c>
      <c r="BP22" s="5">
        <v>-144052</v>
      </c>
      <c r="BQ22" s="4">
        <f t="shared" si="17"/>
        <v>-582848</v>
      </c>
      <c r="BR22" s="5">
        <v>-137603</v>
      </c>
      <c r="BS22" s="5">
        <v>-152871</v>
      </c>
    </row>
    <row r="23" spans="2:71">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10"/>
        <v>-1422627.0000051539</v>
      </c>
      <c r="AH23" s="5">
        <v>-302898</v>
      </c>
      <c r="AI23" s="5">
        <v>-350889</v>
      </c>
      <c r="AJ23" s="5">
        <v>-355517</v>
      </c>
      <c r="AK23" s="5">
        <v>-372242</v>
      </c>
      <c r="AL23" s="5">
        <f t="shared" si="11"/>
        <v>-1381546</v>
      </c>
      <c r="AM23" s="5">
        <v>-330646</v>
      </c>
      <c r="AN23" s="5">
        <v>-314276</v>
      </c>
      <c r="AO23" s="5">
        <v>-286688</v>
      </c>
      <c r="AP23" s="5">
        <v>-305820</v>
      </c>
      <c r="AQ23" s="5">
        <f t="shared" si="12"/>
        <v>-1237430</v>
      </c>
      <c r="AS23" s="5">
        <v>-328645</v>
      </c>
      <c r="AT23" s="5">
        <v>-312344</v>
      </c>
      <c r="AU23" s="5">
        <v>-284705</v>
      </c>
      <c r="AV23" s="5">
        <v>-303618</v>
      </c>
      <c r="AW23" s="5">
        <f t="shared" si="13"/>
        <v>-1229312</v>
      </c>
      <c r="AX23" s="5">
        <v>-323750</v>
      </c>
      <c r="AY23" s="5">
        <v>-296043</v>
      </c>
      <c r="AZ23" s="5">
        <v>-318774</v>
      </c>
      <c r="BA23" s="5">
        <v>-353328</v>
      </c>
      <c r="BB23" s="5">
        <f t="shared" si="14"/>
        <v>-1291895</v>
      </c>
      <c r="BC23" s="5">
        <v>-329105</v>
      </c>
      <c r="BD23" s="4">
        <v>-431293</v>
      </c>
      <c r="BE23" s="4">
        <v>-252477</v>
      </c>
      <c r="BF23" s="4">
        <v>-208309</v>
      </c>
      <c r="BG23" s="4">
        <f t="shared" si="15"/>
        <v>-1221184</v>
      </c>
      <c r="BH23" s="5">
        <v>-176368.21952382871</v>
      </c>
      <c r="BI23" s="5">
        <v>-161430</v>
      </c>
      <c r="BJ23" s="5">
        <v>-373950</v>
      </c>
      <c r="BK23" s="5">
        <v>-247677</v>
      </c>
      <c r="BL23" s="4">
        <f t="shared" si="16"/>
        <v>-959425.21952382871</v>
      </c>
      <c r="BM23" s="5">
        <v>-258608</v>
      </c>
      <c r="BN23" s="5">
        <v>-337320</v>
      </c>
      <c r="BO23" s="5">
        <v>-249687</v>
      </c>
      <c r="BP23" s="5">
        <v>-290876</v>
      </c>
      <c r="BQ23" s="4">
        <f t="shared" si="17"/>
        <v>-1136491</v>
      </c>
      <c r="BR23" s="5">
        <v>-272954</v>
      </c>
      <c r="BS23" s="5">
        <v>-320047</v>
      </c>
    </row>
    <row r="24" spans="2:71">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8">SUM(AC15:AC23)</f>
        <v>-2108507.0000051539</v>
      </c>
      <c r="AD24" s="37">
        <f t="shared" si="18"/>
        <v>-2109327</v>
      </c>
      <c r="AE24" s="37">
        <f t="shared" si="18"/>
        <v>-2367207</v>
      </c>
      <c r="AF24" s="37">
        <f t="shared" si="18"/>
        <v>-2374144</v>
      </c>
      <c r="AG24" s="37">
        <f t="shared" si="18"/>
        <v>-8959185.0000051539</v>
      </c>
      <c r="AH24" s="37">
        <f t="shared" si="18"/>
        <v>-2325171</v>
      </c>
      <c r="AI24" s="37">
        <f t="shared" si="18"/>
        <v>-2225531</v>
      </c>
      <c r="AJ24" s="37">
        <f t="shared" si="18"/>
        <v>-2401005</v>
      </c>
      <c r="AK24" s="37">
        <f t="shared" si="18"/>
        <v>-2497555</v>
      </c>
      <c r="AL24" s="37">
        <f t="shared" si="18"/>
        <v>-9449262</v>
      </c>
      <c r="AM24" s="37">
        <f>SUM(AM15:AM23)</f>
        <v>-2502000</v>
      </c>
      <c r="AN24" s="37">
        <f t="shared" ref="AN24:AQ24" si="19">SUM(AN15:AN23)</f>
        <v>-2350874</v>
      </c>
      <c r="AO24" s="37">
        <f t="shared" si="19"/>
        <v>-2317031</v>
      </c>
      <c r="AP24" s="37">
        <f t="shared" si="19"/>
        <v>-2493190</v>
      </c>
      <c r="AQ24" s="37">
        <f t="shared" si="19"/>
        <v>-9663095</v>
      </c>
      <c r="AS24" s="37">
        <f>SUM(AS15:AS23)</f>
        <v>-2460092</v>
      </c>
      <c r="AT24" s="37">
        <f t="shared" ref="AT24:AZ24" si="20">SUM(AT15:AT23)</f>
        <v>-2304703</v>
      </c>
      <c r="AU24" s="37">
        <f t="shared" si="20"/>
        <v>-2271218</v>
      </c>
      <c r="AV24" s="37">
        <f t="shared" si="20"/>
        <v>-2445218</v>
      </c>
      <c r="AW24" s="37">
        <f t="shared" si="20"/>
        <v>-9481231</v>
      </c>
      <c r="AX24" s="37">
        <f t="shared" si="20"/>
        <v>-2443146</v>
      </c>
      <c r="AY24" s="37">
        <f t="shared" si="20"/>
        <v>-2329764</v>
      </c>
      <c r="AZ24" s="37">
        <f t="shared" si="20"/>
        <v>-2396211</v>
      </c>
      <c r="BA24" s="37">
        <v>-2520205</v>
      </c>
      <c r="BB24" s="37">
        <f t="shared" ref="BB24:BH24" si="21">SUM(BB15:BB23)</f>
        <v>-9689326</v>
      </c>
      <c r="BC24" s="37">
        <f t="shared" si="21"/>
        <v>-2256383</v>
      </c>
      <c r="BD24" s="38">
        <f t="shared" si="21"/>
        <v>-1266694</v>
      </c>
      <c r="BE24" s="38">
        <f t="shared" si="21"/>
        <v>-1077592</v>
      </c>
      <c r="BF24" s="38">
        <f t="shared" si="21"/>
        <v>-1399288</v>
      </c>
      <c r="BG24" s="38">
        <f t="shared" si="21"/>
        <v>-5999957</v>
      </c>
      <c r="BH24" s="37">
        <f t="shared" si="21"/>
        <v>-1268896.1627305842</v>
      </c>
      <c r="BI24" s="37">
        <f t="shared" ref="BI24:BJ24" si="22">SUM(BI15:BI23)</f>
        <v>-1246452</v>
      </c>
      <c r="BJ24" s="37">
        <f t="shared" si="22"/>
        <v>-1792847</v>
      </c>
      <c r="BK24" s="37">
        <f t="shared" ref="BK24:BL24" si="23">SUM(BK15:BK23)</f>
        <v>-1922427</v>
      </c>
      <c r="BL24" s="38">
        <f t="shared" si="23"/>
        <v>-6230622.1627305839</v>
      </c>
      <c r="BM24" s="37">
        <f t="shared" ref="BM24:BQ24" si="24">SUM(BM15:BM23)</f>
        <v>-2097186</v>
      </c>
      <c r="BN24" s="37">
        <f t="shared" si="24"/>
        <v>-2412075</v>
      </c>
      <c r="BO24" s="37">
        <f t="shared" si="24"/>
        <v>-2524295</v>
      </c>
      <c r="BP24" s="37">
        <f t="shared" si="24"/>
        <v>-2604531</v>
      </c>
      <c r="BQ24" s="37">
        <f t="shared" si="24"/>
        <v>-9638087</v>
      </c>
      <c r="BR24" s="37">
        <f t="shared" ref="BR24:BS24" si="25">SUM(BR15:BR23)</f>
        <v>-2542425</v>
      </c>
      <c r="BS24" s="37">
        <f t="shared" si="25"/>
        <v>-2447549</v>
      </c>
    </row>
    <row r="25" spans="2:71">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c r="BK25" s="5"/>
      <c r="BL25" s="4"/>
      <c r="BM25" s="5"/>
      <c r="BN25" s="5"/>
      <c r="BO25" s="5"/>
      <c r="BP25" s="5"/>
      <c r="BQ25" s="5"/>
      <c r="BR25" s="5"/>
      <c r="BS25" s="5"/>
    </row>
    <row r="26" spans="2:71">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26">AP12+AP24</f>
        <v>295153</v>
      </c>
      <c r="AQ26" s="41">
        <f t="shared" si="26"/>
        <v>705119</v>
      </c>
      <c r="AS26" s="41">
        <f>AS12+AS24</f>
        <v>270444</v>
      </c>
      <c r="AT26" s="41">
        <f>AT12+AT24</f>
        <v>52651</v>
      </c>
      <c r="AU26" s="41">
        <f>AU12+AU24</f>
        <v>220763</v>
      </c>
      <c r="AV26" s="41">
        <f t="shared" ref="AV26:BC26" si="27">AV12+AV24</f>
        <v>343125</v>
      </c>
      <c r="AW26" s="41">
        <f t="shared" si="27"/>
        <v>886983</v>
      </c>
      <c r="AX26" s="41">
        <f t="shared" si="27"/>
        <v>82122</v>
      </c>
      <c r="AY26" s="41">
        <f t="shared" si="27"/>
        <v>40193</v>
      </c>
      <c r="AZ26" s="41">
        <f t="shared" si="27"/>
        <v>268889</v>
      </c>
      <c r="BA26" s="41">
        <f t="shared" si="27"/>
        <v>350397</v>
      </c>
      <c r="BB26" s="41">
        <f t="shared" si="27"/>
        <v>741601</v>
      </c>
      <c r="BC26" s="41">
        <f t="shared" si="27"/>
        <v>95942</v>
      </c>
      <c r="BD26" s="42">
        <f>BD12+BD24</f>
        <v>-694810</v>
      </c>
      <c r="BE26" s="42">
        <f>BE12+BE24</f>
        <v>-564660</v>
      </c>
      <c r="BF26" s="42">
        <f>BF12+BF24</f>
        <v>-501760</v>
      </c>
      <c r="BG26" s="42">
        <f>BG12+BG24</f>
        <v>-1665288</v>
      </c>
      <c r="BH26" s="41">
        <f t="shared" ref="BH26" si="28">BH12+BH24</f>
        <v>-355731.98713460658</v>
      </c>
      <c r="BI26" s="41">
        <f t="shared" ref="BI26:BJ26" si="29">BI12+BI24</f>
        <v>-357747.61172402184</v>
      </c>
      <c r="BJ26" s="41">
        <f t="shared" si="29"/>
        <v>-479226</v>
      </c>
      <c r="BK26" s="41">
        <f t="shared" ref="BK26" si="30">BK12+BK24</f>
        <v>73429.757180735935</v>
      </c>
      <c r="BL26" s="42">
        <f>BL12+BL24</f>
        <v>-1119275.841677892</v>
      </c>
      <c r="BM26" s="41">
        <f t="shared" ref="BM26:BO26" si="31">BM12+BM24</f>
        <v>-138155.26205581357</v>
      </c>
      <c r="BN26" s="41">
        <f t="shared" si="31"/>
        <v>-185988.41770787351</v>
      </c>
      <c r="BO26" s="41">
        <f t="shared" si="31"/>
        <v>63124.016290793195</v>
      </c>
      <c r="BP26" s="41">
        <f t="shared" ref="BP26:BR26" si="32">BP12+BP24</f>
        <v>139740</v>
      </c>
      <c r="BQ26" s="41">
        <f t="shared" si="32"/>
        <v>-121279.66347289458</v>
      </c>
      <c r="BR26" s="41">
        <f t="shared" si="32"/>
        <v>263033</v>
      </c>
      <c r="BS26" s="41">
        <f t="shared" ref="BS26" si="33">BS12+BS24</f>
        <v>228514</v>
      </c>
    </row>
    <row r="27" spans="2:71">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34">AF26/AF12</f>
        <v>7.5961191167129571E-2</v>
      </c>
      <c r="AG27" s="45">
        <f t="shared" si="34"/>
        <v>5.96092529302183E-2</v>
      </c>
      <c r="AH27" s="45">
        <f t="shared" si="34"/>
        <v>6.1465644701465094E-2</v>
      </c>
      <c r="AI27" s="45">
        <f t="shared" si="34"/>
        <v>2.1199929279326429E-2</v>
      </c>
      <c r="AJ27" s="45">
        <f t="shared" si="34"/>
        <v>9.2259305551459836E-2</v>
      </c>
      <c r="AK27" s="45">
        <f t="shared" si="34"/>
        <v>9.7566862590010975E-2</v>
      </c>
      <c r="AL27" s="45">
        <f t="shared" si="34"/>
        <v>7.0301883272745738E-2</v>
      </c>
      <c r="AM27" s="45">
        <f>+AM26/AM12</f>
        <v>8.369638781543258E-2</v>
      </c>
      <c r="AN27" s="45">
        <f>+AN26/AN12</f>
        <v>2.7488446792463075E-3</v>
      </c>
      <c r="AO27" s="45">
        <f>+AO26/AO12</f>
        <v>7.0205190167982823E-2</v>
      </c>
      <c r="AP27" s="45">
        <f t="shared" ref="AP27:AQ27" si="35">+AP26/AP12</f>
        <v>0.10585247223888883</v>
      </c>
      <c r="AQ27" s="45">
        <f t="shared" si="35"/>
        <v>6.8007759099108098E-2</v>
      </c>
      <c r="AS27" s="45">
        <f>+AS26/AS12</f>
        <v>9.9044290205293026E-2</v>
      </c>
      <c r="AT27" s="45">
        <f>+AT26/AT12</f>
        <v>2.2334787223302059E-2</v>
      </c>
      <c r="AU27" s="45">
        <f>+AU26/AU12</f>
        <v>8.858935922866186E-2</v>
      </c>
      <c r="AV27" s="45">
        <f t="shared" ref="AV27:BC27" si="36">+AV26/AV12</f>
        <v>0.12305695533153561</v>
      </c>
      <c r="AW27" s="45">
        <f t="shared" si="36"/>
        <v>8.5548292116655766E-2</v>
      </c>
      <c r="AX27" s="45">
        <f t="shared" si="36"/>
        <v>3.2520112716749275E-2</v>
      </c>
      <c r="AY27" s="45">
        <f t="shared" si="36"/>
        <v>1.6959379431778721E-2</v>
      </c>
      <c r="AZ27" s="45">
        <f t="shared" si="36"/>
        <v>0.10089264943154103</v>
      </c>
      <c r="BA27" s="45">
        <f t="shared" si="36"/>
        <v>0.12206394338191083</v>
      </c>
      <c r="BB27" s="45">
        <f t="shared" si="36"/>
        <v>7.1096365644204004E-2</v>
      </c>
      <c r="BC27" s="45">
        <f t="shared" si="36"/>
        <v>4.0786030841826706E-2</v>
      </c>
      <c r="BD27" s="46">
        <f>+BD26/BD12</f>
        <v>-1.2149491854991572</v>
      </c>
      <c r="BE27" s="46">
        <f>+BE26/BE12</f>
        <v>-1.1008476757152994</v>
      </c>
      <c r="BF27" s="46">
        <f>+BF26/BF12</f>
        <v>-0.55904662584342768</v>
      </c>
      <c r="BG27" s="46">
        <f>+BG26/BG12</f>
        <v>-0.38417881503754958</v>
      </c>
      <c r="BH27" s="45">
        <f t="shared" ref="BH27" si="37">+BH26/BH12</f>
        <v>-0.38955972720068405</v>
      </c>
      <c r="BI27" s="45">
        <f t="shared" ref="BI27:BJ27" si="38">+BI26/BI12</f>
        <v>-0.4025496176721105</v>
      </c>
      <c r="BJ27" s="45">
        <f t="shared" si="38"/>
        <v>-0.36481298639409693</v>
      </c>
      <c r="BK27" s="45">
        <f t="shared" ref="BK27" si="39">+BK26/BK12</f>
        <v>3.6791095812136215E-2</v>
      </c>
      <c r="BL27" s="46">
        <f>+BL26/BL12</f>
        <v>-0.21897867437935117</v>
      </c>
      <c r="BM27" s="45">
        <f t="shared" ref="BM27:BO27" si="40">+BM26/BM12</f>
        <v>-7.0522253367394414E-2</v>
      </c>
      <c r="BN27" s="45">
        <f t="shared" si="40"/>
        <v>-8.3549498562795116E-2</v>
      </c>
      <c r="BO27" s="45">
        <f t="shared" si="40"/>
        <v>2.4396518651735401E-2</v>
      </c>
      <c r="BP27" s="45">
        <f t="shared" ref="BP27:BR27" si="41">+BP26/BP12</f>
        <v>5.0920627008046948E-2</v>
      </c>
      <c r="BQ27" s="45">
        <f t="shared" si="41"/>
        <v>-1.2743734236102779E-2</v>
      </c>
      <c r="BR27" s="45">
        <f t="shared" si="41"/>
        <v>9.375759679881146E-2</v>
      </c>
      <c r="BS27" s="45">
        <f t="shared" ref="BS27" si="42">+BS26/BS12</f>
        <v>8.5391861103419467E-2</v>
      </c>
    </row>
    <row r="28" spans="2:71">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c r="BK28" s="45"/>
      <c r="BL28" s="46"/>
      <c r="BM28" s="45"/>
      <c r="BN28" s="45"/>
      <c r="BO28" s="45"/>
      <c r="BP28" s="45"/>
      <c r="BQ28" s="45"/>
      <c r="BR28" s="45"/>
      <c r="BS28" s="45"/>
    </row>
    <row r="29" spans="2:71">
      <c r="B29" s="39" t="s">
        <v>159</v>
      </c>
      <c r="C29" s="40" t="s">
        <v>27</v>
      </c>
      <c r="D29" s="41">
        <f t="shared" ref="D29:AC29" si="43">D26-D18</f>
        <v>465645.32392618479</v>
      </c>
      <c r="E29" s="41">
        <f t="shared" si="43"/>
        <v>324896.41528350487</v>
      </c>
      <c r="F29" s="41">
        <f t="shared" si="43"/>
        <v>750453.8482026672</v>
      </c>
      <c r="G29" s="41">
        <f t="shared" si="43"/>
        <v>585996.41258764314</v>
      </c>
      <c r="H29" s="41">
        <f t="shared" si="43"/>
        <v>2126991.9999999981</v>
      </c>
      <c r="I29" s="41">
        <f t="shared" si="43"/>
        <v>292482</v>
      </c>
      <c r="J29" s="41">
        <f t="shared" si="43"/>
        <v>144724</v>
      </c>
      <c r="K29" s="41">
        <f t="shared" si="43"/>
        <v>376480</v>
      </c>
      <c r="L29" s="41">
        <f t="shared" si="43"/>
        <v>364712</v>
      </c>
      <c r="M29" s="41">
        <f t="shared" si="43"/>
        <v>1178399</v>
      </c>
      <c r="N29" s="41">
        <f t="shared" si="43"/>
        <v>405096</v>
      </c>
      <c r="O29" s="41">
        <f t="shared" si="43"/>
        <v>290304</v>
      </c>
      <c r="P29" s="41">
        <f t="shared" si="43"/>
        <v>505208</v>
      </c>
      <c r="Q29" s="41">
        <f t="shared" si="43"/>
        <v>485031</v>
      </c>
      <c r="R29" s="41">
        <f t="shared" si="43"/>
        <v>1685638</v>
      </c>
      <c r="S29" s="41">
        <f t="shared" si="43"/>
        <v>358212</v>
      </c>
      <c r="T29" s="41">
        <f t="shared" si="43"/>
        <v>262800</v>
      </c>
      <c r="U29" s="41">
        <f t="shared" si="43"/>
        <v>369604</v>
      </c>
      <c r="V29" s="41">
        <f t="shared" si="43"/>
        <v>514015</v>
      </c>
      <c r="W29" s="41">
        <f t="shared" si="43"/>
        <v>1504630</v>
      </c>
      <c r="X29" s="41">
        <f t="shared" si="43"/>
        <v>464428</v>
      </c>
      <c r="Y29" s="41">
        <f t="shared" si="43"/>
        <v>252303</v>
      </c>
      <c r="Z29" s="41">
        <f t="shared" si="43"/>
        <v>353622</v>
      </c>
      <c r="AA29" s="41">
        <f t="shared" si="43"/>
        <v>377973</v>
      </c>
      <c r="AB29" s="41">
        <f t="shared" si="43"/>
        <v>1448326</v>
      </c>
      <c r="AC29" s="41">
        <f t="shared" si="43"/>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44">AP26-AP18</f>
        <v>542612</v>
      </c>
      <c r="AQ29" s="41">
        <f t="shared" si="44"/>
        <v>1686765</v>
      </c>
      <c r="AS29" s="41">
        <f>AS26-AS18</f>
        <v>619331</v>
      </c>
      <c r="AT29" s="41">
        <f>AT26-AT18</f>
        <v>390087</v>
      </c>
      <c r="AU29" s="41">
        <f>AU26-AU18</f>
        <v>564843</v>
      </c>
      <c r="AV29" s="41">
        <f t="shared" ref="AV29:BE29" si="45">AV26-AV18</f>
        <v>685350</v>
      </c>
      <c r="AW29" s="41">
        <f t="shared" si="45"/>
        <v>2259611</v>
      </c>
      <c r="AX29" s="41">
        <f t="shared" si="45"/>
        <v>433766</v>
      </c>
      <c r="AY29" s="41">
        <f t="shared" si="45"/>
        <v>391922</v>
      </c>
      <c r="AZ29" s="41">
        <f t="shared" si="45"/>
        <v>644730</v>
      </c>
      <c r="BA29" s="41">
        <f t="shared" si="45"/>
        <v>741159</v>
      </c>
      <c r="BB29" s="41">
        <f t="shared" si="45"/>
        <v>2211577</v>
      </c>
      <c r="BC29" s="41">
        <f t="shared" si="45"/>
        <v>479064</v>
      </c>
      <c r="BD29" s="42">
        <f t="shared" si="45"/>
        <v>-387978</v>
      </c>
      <c r="BE29" s="42">
        <f t="shared" si="45"/>
        <v>-264570</v>
      </c>
      <c r="BF29" s="42">
        <f>BF26-BF18</f>
        <v>-102417</v>
      </c>
      <c r="BG29" s="42">
        <f>BG26-BG18</f>
        <v>-275901</v>
      </c>
      <c r="BH29" s="41">
        <f t="shared" ref="BH29" si="46">BH26-BH18</f>
        <v>-62522.82536185073</v>
      </c>
      <c r="BI29" s="41">
        <f t="shared" ref="BI29:BJ29" si="47">BI26-BI18</f>
        <v>-88946.611724021845</v>
      </c>
      <c r="BJ29" s="41">
        <f t="shared" si="47"/>
        <v>-188371</v>
      </c>
      <c r="BK29" s="41">
        <f t="shared" ref="BK29" si="48">BK26-BK18</f>
        <v>385958.75718073593</v>
      </c>
      <c r="BL29" s="42">
        <f>BL26-BL18</f>
        <v>46118.320094863884</v>
      </c>
      <c r="BM29" s="41">
        <f t="shared" ref="BM29:BO29" si="49">BM26-BM18</f>
        <v>154089.73794418643</v>
      </c>
      <c r="BN29" s="41">
        <f t="shared" si="49"/>
        <v>97470.582292126492</v>
      </c>
      <c r="BO29" s="41">
        <f t="shared" si="49"/>
        <v>366568.0162907932</v>
      </c>
      <c r="BP29" s="41">
        <f t="shared" ref="BP29:BR29" si="50">BP26-BP18</f>
        <v>440104</v>
      </c>
      <c r="BQ29" s="41">
        <f t="shared" si="50"/>
        <v>1058232.3365271054</v>
      </c>
      <c r="BR29" s="41">
        <f t="shared" si="50"/>
        <v>541087</v>
      </c>
      <c r="BS29" s="41">
        <f t="shared" ref="BS29" si="51">BS26-BS18</f>
        <v>515919</v>
      </c>
    </row>
    <row r="30" spans="2:71">
      <c r="B30" s="43" t="s">
        <v>160</v>
      </c>
      <c r="C30" s="44" t="s">
        <v>45</v>
      </c>
      <c r="D30" s="45">
        <f t="shared" ref="D30:AC30" si="52">D29/D12</f>
        <v>0.14781355263493379</v>
      </c>
      <c r="E30" s="45">
        <f t="shared" si="52"/>
        <v>0.1015659324576122</v>
      </c>
      <c r="F30" s="45">
        <f t="shared" si="52"/>
        <v>0.21584377765160964</v>
      </c>
      <c r="G30" s="45">
        <f t="shared" si="52"/>
        <v>0.16813037680450379</v>
      </c>
      <c r="H30" s="45">
        <f t="shared" si="52"/>
        <v>0.15978845274460521</v>
      </c>
      <c r="I30" s="45">
        <f t="shared" si="52"/>
        <v>8.8002305952752033E-2</v>
      </c>
      <c r="J30" s="45">
        <f t="shared" si="52"/>
        <v>4.685093804497268E-2</v>
      </c>
      <c r="K30" s="45">
        <f t="shared" si="52"/>
        <v>0.1127528951180644</v>
      </c>
      <c r="L30" s="45">
        <f t="shared" si="52"/>
        <v>0.10508902883009821</v>
      </c>
      <c r="M30" s="45">
        <f t="shared" si="52"/>
        <v>8.9123491199425933E-2</v>
      </c>
      <c r="N30" s="45">
        <f t="shared" si="52"/>
        <v>0.11883240944696183</v>
      </c>
      <c r="O30" s="45">
        <f t="shared" si="52"/>
        <v>9.3679360265590067E-2</v>
      </c>
      <c r="P30" s="45">
        <f t="shared" si="52"/>
        <v>0.15032918952663718</v>
      </c>
      <c r="Q30" s="45">
        <f t="shared" si="52"/>
        <v>0.14275921503343883</v>
      </c>
      <c r="R30" s="45">
        <f t="shared" si="52"/>
        <v>0.12706354888572394</v>
      </c>
      <c r="S30" s="45">
        <f t="shared" si="52"/>
        <v>0.11273621647649755</v>
      </c>
      <c r="T30" s="45">
        <f t="shared" si="52"/>
        <v>8.6228167343017484E-2</v>
      </c>
      <c r="U30" s="45">
        <f t="shared" si="52"/>
        <v>0.11765956769490338</v>
      </c>
      <c r="V30" s="45">
        <f t="shared" si="52"/>
        <v>0.16556118611787418</v>
      </c>
      <c r="W30" s="45">
        <f t="shared" si="52"/>
        <v>0.12064889626021538</v>
      </c>
      <c r="X30" s="45">
        <f t="shared" si="52"/>
        <v>0.16639354070842688</v>
      </c>
      <c r="Y30" s="45">
        <f t="shared" si="52"/>
        <v>0.10456621080264285</v>
      </c>
      <c r="Z30" s="45">
        <f t="shared" si="52"/>
        <v>0.140615121070199</v>
      </c>
      <c r="AA30" s="45">
        <f t="shared" si="52"/>
        <v>0.15703022175248274</v>
      </c>
      <c r="AB30" s="45">
        <f t="shared" si="52"/>
        <v>0.14303287455265379</v>
      </c>
      <c r="AC30" s="45">
        <f t="shared" si="52"/>
        <v>0.19700863886733333</v>
      </c>
      <c r="AD30" s="45">
        <v>0.10992531624398937</v>
      </c>
      <c r="AE30" s="45">
        <v>0.15714265302283048</v>
      </c>
      <c r="AF30" s="45">
        <f t="shared" ref="AF30:AL30" si="53">AF29/AF12</f>
        <v>0.1719261810165523</v>
      </c>
      <c r="AG30" s="45">
        <f t="shared" si="53"/>
        <v>0.16040889318329521</v>
      </c>
      <c r="AH30" s="45">
        <f t="shared" si="53"/>
        <v>0.16326996035034425</v>
      </c>
      <c r="AI30" s="45">
        <f t="shared" si="53"/>
        <v>0.12828897311646834</v>
      </c>
      <c r="AJ30" s="45">
        <f t="shared" si="53"/>
        <v>0.18760514987709043</v>
      </c>
      <c r="AK30" s="45">
        <f t="shared" si="53"/>
        <v>0.18924446239836334</v>
      </c>
      <c r="AL30" s="45">
        <f t="shared" si="53"/>
        <v>0.16885020124370856</v>
      </c>
      <c r="AM30" s="45">
        <f>AM29/AM12</f>
        <v>0.17578819689614053</v>
      </c>
      <c r="AN30" s="45">
        <f>AN29/AN12</f>
        <v>0.10351606080376557</v>
      </c>
      <c r="AO30" s="45">
        <f>AO29/AO12</f>
        <v>0.16859398205684553</v>
      </c>
      <c r="AP30" s="45">
        <f t="shared" ref="AP30:AQ30" si="54">AP29/AP12</f>
        <v>0.19460016217516998</v>
      </c>
      <c r="AQ30" s="45">
        <f t="shared" si="54"/>
        <v>0.16268616755016824</v>
      </c>
      <c r="AS30" s="45">
        <f>AS29/AS12</f>
        <v>0.22681663966342139</v>
      </c>
      <c r="AT30" s="45">
        <f>AT29/AT12</f>
        <v>0.16547663185079542</v>
      </c>
      <c r="AU30" s="45">
        <f>AU29/AU12</f>
        <v>0.22666424824266318</v>
      </c>
      <c r="AV30" s="45">
        <f t="shared" ref="AV30:BE30" si="55">AV29/AV12</f>
        <v>0.24579113832121802</v>
      </c>
      <c r="AW30" s="45">
        <f t="shared" si="55"/>
        <v>0.2179363774706039</v>
      </c>
      <c r="AX30" s="45">
        <f t="shared" si="55"/>
        <v>0.17177028339170339</v>
      </c>
      <c r="AY30" s="45">
        <f t="shared" si="55"/>
        <v>0.16537093289034357</v>
      </c>
      <c r="AZ30" s="45">
        <f t="shared" si="55"/>
        <v>0.24191587557690142</v>
      </c>
      <c r="BA30" s="45">
        <f t="shared" si="55"/>
        <v>0.25818939720657896</v>
      </c>
      <c r="BB30" s="45">
        <f t="shared" si="55"/>
        <v>0.21202113675994472</v>
      </c>
      <c r="BC30" s="45">
        <f t="shared" si="55"/>
        <v>0.20365553229251909</v>
      </c>
      <c r="BD30" s="46">
        <f t="shared" si="55"/>
        <v>-0.67842079862349702</v>
      </c>
      <c r="BE30" s="46">
        <f t="shared" si="55"/>
        <v>-0.51579936521800163</v>
      </c>
      <c r="BF30" s="46">
        <f>BF29/BF12</f>
        <v>-0.11411008904457577</v>
      </c>
      <c r="BG30" s="46">
        <f>BG29/BG12</f>
        <v>-6.3649842698485171E-2</v>
      </c>
      <c r="BH30" s="45">
        <f t="shared" ref="BH30" si="56">BH29/BH12</f>
        <v>-6.8468329170978642E-2</v>
      </c>
      <c r="BI30" s="45">
        <f t="shared" ref="BI30:BJ30" si="57">BI29/BI12</f>
        <v>-0.10008571229919523</v>
      </c>
      <c r="BJ30" s="45">
        <f t="shared" si="57"/>
        <v>-0.14339828611144309</v>
      </c>
      <c r="BK30" s="45">
        <f t="shared" ref="BK30" si="58">BK29/BK12</f>
        <v>0.19337998871518475</v>
      </c>
      <c r="BL30" s="46">
        <f>BL29/BL12</f>
        <v>9.022734363529827E-3</v>
      </c>
      <c r="BM30" s="45">
        <f t="shared" ref="BM30:BO30" si="59">BM29/BM12</f>
        <v>7.8656110371136248E-2</v>
      </c>
      <c r="BN30" s="45">
        <f t="shared" si="59"/>
        <v>4.378562049988384E-2</v>
      </c>
      <c r="BO30" s="45">
        <f t="shared" si="59"/>
        <v>0.14167323266267423</v>
      </c>
      <c r="BP30" s="45">
        <f t="shared" ref="BP30:BR30" si="60">BP29/BP12</f>
        <v>0.16037191662193712</v>
      </c>
      <c r="BQ30" s="45">
        <f t="shared" si="60"/>
        <v>0.11119615004345333</v>
      </c>
      <c r="BR30" s="45">
        <f t="shared" si="60"/>
        <v>0.19286939957753779</v>
      </c>
      <c r="BS30" s="45">
        <f t="shared" ref="BS30" si="61">BS29/BS12</f>
        <v>0.19279030426413729</v>
      </c>
    </row>
    <row r="31" spans="2:71">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c r="BK31" s="45"/>
      <c r="BL31" s="46"/>
      <c r="BM31" s="45"/>
      <c r="BN31" s="45"/>
      <c r="BO31" s="45"/>
      <c r="BP31" s="45"/>
      <c r="BQ31" s="45"/>
      <c r="BR31" s="45"/>
      <c r="BS31" s="45"/>
    </row>
    <row r="32" spans="2:71">
      <c r="B32" s="39" t="s">
        <v>161</v>
      </c>
      <c r="C32" s="40" t="s">
        <v>27</v>
      </c>
      <c r="D32" s="41">
        <f t="shared" ref="D32:AC32" si="62">D29-D21</f>
        <v>560065.32392618479</v>
      </c>
      <c r="E32" s="41">
        <f t="shared" si="62"/>
        <v>426036.41528350487</v>
      </c>
      <c r="F32" s="41">
        <f t="shared" si="62"/>
        <v>852405.8482026672</v>
      </c>
      <c r="G32" s="41">
        <f t="shared" si="62"/>
        <v>688756.41258764314</v>
      </c>
      <c r="H32" s="41">
        <f t="shared" si="62"/>
        <v>2527263.9999999981</v>
      </c>
      <c r="I32" s="41">
        <f t="shared" si="62"/>
        <v>394763</v>
      </c>
      <c r="J32" s="41">
        <f t="shared" si="62"/>
        <v>248018</v>
      </c>
      <c r="K32" s="41">
        <f t="shared" si="62"/>
        <v>477986</v>
      </c>
      <c r="L32" s="41">
        <f t="shared" si="62"/>
        <v>479667</v>
      </c>
      <c r="M32" s="41">
        <f t="shared" si="62"/>
        <v>1600435</v>
      </c>
      <c r="N32" s="41">
        <f t="shared" si="62"/>
        <v>511596</v>
      </c>
      <c r="O32" s="41">
        <f t="shared" si="62"/>
        <v>383017</v>
      </c>
      <c r="P32" s="41">
        <f t="shared" si="62"/>
        <v>621355</v>
      </c>
      <c r="Q32" s="41">
        <f t="shared" si="62"/>
        <v>610748</v>
      </c>
      <c r="R32" s="41">
        <f t="shared" si="62"/>
        <v>2126715</v>
      </c>
      <c r="S32" s="41">
        <f t="shared" si="62"/>
        <v>486080</v>
      </c>
      <c r="T32" s="41">
        <f t="shared" si="62"/>
        <v>396005</v>
      </c>
      <c r="U32" s="41">
        <f t="shared" si="62"/>
        <v>501346</v>
      </c>
      <c r="V32" s="41">
        <f t="shared" si="62"/>
        <v>642584</v>
      </c>
      <c r="W32" s="41">
        <f t="shared" si="62"/>
        <v>2026014</v>
      </c>
      <c r="X32" s="41">
        <f t="shared" si="62"/>
        <v>593327</v>
      </c>
      <c r="Y32" s="41">
        <f t="shared" si="62"/>
        <v>381096</v>
      </c>
      <c r="Z32" s="41">
        <f t="shared" si="62"/>
        <v>487064</v>
      </c>
      <c r="AA32" s="41">
        <f t="shared" si="62"/>
        <v>511973</v>
      </c>
      <c r="AB32" s="41">
        <f t="shared" si="62"/>
        <v>1973460</v>
      </c>
      <c r="AC32" s="41">
        <f t="shared" si="62"/>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63">AP29-AP21</f>
        <v>674761</v>
      </c>
      <c r="AQ32" s="41">
        <f t="shared" si="63"/>
        <v>2225112</v>
      </c>
      <c r="AS32" s="41"/>
      <c r="AT32" s="41"/>
      <c r="AU32" s="41"/>
      <c r="AV32" s="41"/>
      <c r="AW32" s="41"/>
      <c r="AX32" s="41"/>
      <c r="AY32" s="41"/>
      <c r="AZ32" s="41"/>
      <c r="BA32" s="41"/>
      <c r="BB32" s="41"/>
      <c r="BC32" s="41"/>
      <c r="BD32" s="42"/>
      <c r="BE32" s="42"/>
      <c r="BF32" s="42"/>
      <c r="BG32" s="42"/>
      <c r="BH32" s="41"/>
      <c r="BI32" s="41"/>
      <c r="BJ32" s="41"/>
      <c r="BK32" s="41"/>
      <c r="BL32" s="42"/>
      <c r="BM32" s="41"/>
      <c r="BN32" s="41"/>
      <c r="BO32" s="41"/>
      <c r="BP32" s="41"/>
      <c r="BQ32" s="41"/>
      <c r="BR32" s="41"/>
      <c r="BS32" s="41"/>
    </row>
    <row r="33" spans="2:71">
      <c r="B33" s="43" t="s">
        <v>162</v>
      </c>
      <c r="C33" s="44" t="s">
        <v>45</v>
      </c>
      <c r="D33" s="45">
        <f t="shared" ref="D33:AC33" si="64">D32/D12</f>
        <v>0.17778605514416734</v>
      </c>
      <c r="E33" s="45">
        <f t="shared" si="64"/>
        <v>0.13318332780436976</v>
      </c>
      <c r="F33" s="45">
        <f t="shared" si="64"/>
        <v>0.24516697303776225</v>
      </c>
      <c r="G33" s="45">
        <f t="shared" si="64"/>
        <v>0.1976136247379488</v>
      </c>
      <c r="H33" s="45">
        <f t="shared" si="64"/>
        <v>0.18985854400822477</v>
      </c>
      <c r="I33" s="45">
        <f t="shared" si="64"/>
        <v>0.1187767257637265</v>
      </c>
      <c r="J33" s="45">
        <f t="shared" si="64"/>
        <v>8.0289903209129335E-2</v>
      </c>
      <c r="K33" s="45">
        <f t="shared" si="64"/>
        <v>0.14315316969268788</v>
      </c>
      <c r="L33" s="45">
        <f t="shared" si="64"/>
        <v>0.13821245034944482</v>
      </c>
      <c r="M33" s="45">
        <f t="shared" si="64"/>
        <v>0.121042494637006</v>
      </c>
      <c r="N33" s="45">
        <f t="shared" si="64"/>
        <v>0.15007352662931225</v>
      </c>
      <c r="O33" s="45">
        <f t="shared" si="64"/>
        <v>0.12359728949944029</v>
      </c>
      <c r="P33" s="45">
        <f t="shared" si="64"/>
        <v>0.18488977521797684</v>
      </c>
      <c r="Q33" s="45">
        <f t="shared" si="64"/>
        <v>0.17976151021943484</v>
      </c>
      <c r="R33" s="45">
        <f t="shared" si="64"/>
        <v>0.16031197408251496</v>
      </c>
      <c r="S33" s="45">
        <f t="shared" si="64"/>
        <v>0.15297873914021845</v>
      </c>
      <c r="T33" s="45">
        <f t="shared" si="64"/>
        <v>0.12993449546678706</v>
      </c>
      <c r="U33" s="45">
        <f t="shared" si="64"/>
        <v>0.15959825549931558</v>
      </c>
      <c r="V33" s="45">
        <f t="shared" si="64"/>
        <v>0.20697249928575639</v>
      </c>
      <c r="W33" s="45">
        <f t="shared" si="64"/>
        <v>0.16245612071256321</v>
      </c>
      <c r="X33" s="45">
        <f t="shared" si="64"/>
        <v>0.21257499618435752</v>
      </c>
      <c r="Y33" s="45">
        <f t="shared" si="64"/>
        <v>0.1579440778430854</v>
      </c>
      <c r="Z33" s="45">
        <f t="shared" si="64"/>
        <v>0.1936773258703797</v>
      </c>
      <c r="AA33" s="45">
        <f t="shared" si="64"/>
        <v>0.21270099642377591</v>
      </c>
      <c r="AB33" s="45">
        <f t="shared" si="64"/>
        <v>0.194893730151002</v>
      </c>
      <c r="AC33" s="45">
        <f t="shared" si="64"/>
        <v>0.25440769744081204</v>
      </c>
      <c r="AD33" s="45">
        <v>0.175571025374852</v>
      </c>
      <c r="AE33" s="45">
        <v>0.21566278736556002</v>
      </c>
      <c r="AF33" s="45">
        <f t="shared" ref="AF33:AN33" si="65">AF32/AF12</f>
        <v>0.23006586977369817</v>
      </c>
      <c r="AG33" s="45">
        <f t="shared" si="65"/>
        <v>0.22013113207854176</v>
      </c>
      <c r="AH33" s="45">
        <f t="shared" si="65"/>
        <v>0.22397595268358703</v>
      </c>
      <c r="AI33" s="45">
        <f t="shared" si="65"/>
        <v>0.19563678073160712</v>
      </c>
      <c r="AJ33" s="45">
        <f t="shared" si="65"/>
        <v>0.24036553027295679</v>
      </c>
      <c r="AK33" s="45">
        <f t="shared" si="65"/>
        <v>0.23855543057668815</v>
      </c>
      <c r="AL33" s="45">
        <f t="shared" si="65"/>
        <v>0.22587141654555051</v>
      </c>
      <c r="AM33" s="45">
        <f t="shared" si="65"/>
        <v>0.22550773913986119</v>
      </c>
      <c r="AN33" s="45">
        <f t="shared" si="65"/>
        <v>0.16164988372556688</v>
      </c>
      <c r="AO33" s="45">
        <f>AO32/AO12</f>
        <v>0.22212368392856927</v>
      </c>
      <c r="AP33" s="45">
        <f t="shared" ref="AP33:AQ33" si="66">AP32/AP12</f>
        <v>0.24199354240134732</v>
      </c>
      <c r="AQ33" s="45">
        <f t="shared" si="66"/>
        <v>0.21460899630350994</v>
      </c>
      <c r="AS33" s="45"/>
      <c r="AT33" s="45"/>
      <c r="AU33" s="45"/>
      <c r="AV33" s="45"/>
      <c r="AW33" s="45"/>
      <c r="AX33" s="45"/>
      <c r="AY33" s="45"/>
      <c r="AZ33" s="45"/>
      <c r="BA33" s="45"/>
      <c r="BB33" s="45"/>
      <c r="BC33" s="45"/>
      <c r="BD33" s="46"/>
      <c r="BE33" s="46"/>
      <c r="BF33" s="46"/>
      <c r="BG33" s="46"/>
      <c r="BH33" s="45"/>
      <c r="BI33" s="45"/>
      <c r="BJ33" s="45"/>
      <c r="BK33" s="45"/>
      <c r="BL33" s="46"/>
      <c r="BM33" s="45"/>
      <c r="BN33" s="45"/>
      <c r="BO33" s="45"/>
      <c r="BP33" s="45"/>
      <c r="BQ33" s="45"/>
      <c r="BR33" s="45"/>
      <c r="BS33" s="45"/>
    </row>
    <row r="34" spans="2:71">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c r="BK34" s="5"/>
      <c r="BL34" s="4"/>
      <c r="BM34" s="5"/>
      <c r="BN34" s="5"/>
      <c r="BO34" s="5"/>
      <c r="BP34" s="5"/>
      <c r="BQ34" s="5"/>
      <c r="BR34" s="5"/>
      <c r="BS34" s="5"/>
    </row>
    <row r="35" spans="2:71">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c r="BK35" s="35"/>
      <c r="BL35" s="36"/>
      <c r="BM35" s="35"/>
      <c r="BN35" s="35"/>
      <c r="BO35" s="35"/>
      <c r="BP35" s="35"/>
      <c r="BQ35" s="35"/>
      <c r="BR35" s="35"/>
      <c r="BS35" s="35"/>
    </row>
    <row r="36" spans="2:71">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c r="BK36" s="5">
        <v>6256</v>
      </c>
      <c r="BL36" s="4">
        <f>SUM(BH36:BK36)</f>
        <v>21107.193662535952</v>
      </c>
      <c r="BM36" s="5">
        <v>4563</v>
      </c>
      <c r="BN36" s="5">
        <v>5669.9150925878203</v>
      </c>
      <c r="BO36" s="5">
        <v>24263</v>
      </c>
      <c r="BP36" s="5">
        <v>1017799</v>
      </c>
      <c r="BQ36" s="4">
        <f>SUM(BM36:BP36)</f>
        <v>1052294.9150925879</v>
      </c>
      <c r="BR36" s="5">
        <v>17922</v>
      </c>
      <c r="BS36" s="5">
        <v>45264</v>
      </c>
    </row>
    <row r="37" spans="2:71">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c r="BK37" s="5">
        <v>-216887</v>
      </c>
      <c r="BL37" s="4">
        <f>SUM(BH37:BK37)</f>
        <v>-805544.02889755904</v>
      </c>
      <c r="BM37" s="5">
        <v>-259399</v>
      </c>
      <c r="BN37" s="5">
        <v>-206421.51628303819</v>
      </c>
      <c r="BO37" s="5">
        <v>-239631</v>
      </c>
      <c r="BP37" s="5">
        <v>-236952</v>
      </c>
      <c r="BQ37" s="4">
        <f t="shared" ref="BQ37:BQ38" si="67">SUM(BM37:BP37)</f>
        <v>-942403.51628303819</v>
      </c>
      <c r="BR37" s="5">
        <v>-164164</v>
      </c>
      <c r="BS37" s="5">
        <v>-172613</v>
      </c>
    </row>
    <row r="38" spans="2:71">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c r="BK38" s="5">
        <v>-1383596</v>
      </c>
      <c r="BL38" s="4">
        <f>SUM(BH38:BK38)</f>
        <v>-2180492.5805755584</v>
      </c>
      <c r="BM38" s="5">
        <v>831</v>
      </c>
      <c r="BN38" s="5">
        <v>-135572.57449370495</v>
      </c>
      <c r="BO38" s="5">
        <v>-223494</v>
      </c>
      <c r="BP38" s="5">
        <v>1715674</v>
      </c>
      <c r="BQ38" s="4">
        <f t="shared" si="67"/>
        <v>1357438.4255062952</v>
      </c>
      <c r="BR38" s="5">
        <v>-2613</v>
      </c>
      <c r="BS38" s="5">
        <v>45685</v>
      </c>
    </row>
    <row r="39" spans="2:71">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 t="shared" ref="BH39:BK39" si="68">BH36+BH37+BH38</f>
        <v>-294866.4158105813</v>
      </c>
      <c r="BI39" s="1">
        <f t="shared" si="68"/>
        <v>-769918</v>
      </c>
      <c r="BJ39" s="1">
        <f t="shared" si="68"/>
        <v>-305918</v>
      </c>
      <c r="BK39" s="1">
        <f t="shared" si="68"/>
        <v>-1594227</v>
      </c>
      <c r="BL39" s="31">
        <f>SUM(BH39:BK39)</f>
        <v>-2964929.4158105813</v>
      </c>
      <c r="BM39" s="1">
        <f t="shared" ref="BM39:BQ39" si="69">BM36+BM37+BM38</f>
        <v>-254005</v>
      </c>
      <c r="BN39" s="1">
        <f t="shared" si="69"/>
        <v>-336324.17568415531</v>
      </c>
      <c r="BO39" s="1">
        <f t="shared" si="69"/>
        <v>-438862</v>
      </c>
      <c r="BP39" s="1">
        <f t="shared" si="69"/>
        <v>2496521</v>
      </c>
      <c r="BQ39" s="1">
        <f t="shared" si="69"/>
        <v>1467329.824315845</v>
      </c>
      <c r="BR39" s="1">
        <f t="shared" ref="BR39" si="70">BR36+BR37+BR38</f>
        <v>-148855</v>
      </c>
      <c r="BS39" s="1"/>
    </row>
    <row r="40" spans="2:71">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c r="BK40" s="5"/>
      <c r="BL40" s="4"/>
      <c r="BM40" s="5"/>
      <c r="BN40" s="5"/>
      <c r="BO40" s="5"/>
      <c r="BP40" s="5"/>
      <c r="BQ40" s="5"/>
      <c r="BR40" s="5"/>
      <c r="BS40" s="5"/>
    </row>
    <row r="41" spans="2:71">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 t="shared" ref="BH41:BK41" si="71">BH26+BH39</f>
        <v>-650598.40294518787</v>
      </c>
      <c r="BI41" s="41">
        <f t="shared" si="71"/>
        <v>-1127665.6117240218</v>
      </c>
      <c r="BJ41" s="41">
        <f t="shared" si="71"/>
        <v>-785144</v>
      </c>
      <c r="BK41" s="41">
        <f t="shared" si="71"/>
        <v>-1520797.2428192641</v>
      </c>
      <c r="BL41" s="42">
        <f>SUM(BH41:BK41)</f>
        <v>-4084205.2574884738</v>
      </c>
      <c r="BM41" s="41">
        <f t="shared" ref="BM41:BQ41" si="72">BM26+BM39</f>
        <v>-392160.26205581357</v>
      </c>
      <c r="BN41" s="41">
        <f t="shared" si="72"/>
        <v>-522312.59339202882</v>
      </c>
      <c r="BO41" s="41">
        <f t="shared" si="72"/>
        <v>-375737.9837092068</v>
      </c>
      <c r="BP41" s="41">
        <f t="shared" si="72"/>
        <v>2636261</v>
      </c>
      <c r="BQ41" s="41">
        <f t="shared" si="72"/>
        <v>1346050.1608429505</v>
      </c>
      <c r="BR41" s="41">
        <f t="shared" ref="BR41:BS41" si="73">BR26+BR39</f>
        <v>114178</v>
      </c>
      <c r="BS41" s="41">
        <f t="shared" si="73"/>
        <v>228514</v>
      </c>
    </row>
    <row r="42" spans="2:71">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c r="BK42" s="48"/>
      <c r="BL42" s="49"/>
      <c r="BM42" s="48"/>
      <c r="BN42" s="48"/>
      <c r="BO42" s="48"/>
      <c r="BP42" s="48"/>
      <c r="BQ42" s="48"/>
      <c r="BR42" s="48"/>
      <c r="BS42" s="48"/>
    </row>
    <row r="43" spans="2:71">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c r="BK43" s="5">
        <v>-1232247</v>
      </c>
      <c r="BL43" s="4">
        <f>SUM(BH43:BK43)</f>
        <v>-568934.6120551388</v>
      </c>
      <c r="BM43" s="5">
        <v>10895.196014765253</v>
      </c>
      <c r="BN43" s="5">
        <v>-1962.3684219767201</v>
      </c>
      <c r="BO43" s="5">
        <v>79252</v>
      </c>
      <c r="BP43" s="5">
        <v>-97098</v>
      </c>
      <c r="BQ43" s="5">
        <v>-8914</v>
      </c>
      <c r="BR43" s="5">
        <v>6879</v>
      </c>
      <c r="BS43" s="5">
        <v>-2792</v>
      </c>
    </row>
    <row r="44" spans="2:71">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c r="BK44" s="5"/>
      <c r="BL44" s="4"/>
      <c r="BM44" s="5"/>
      <c r="BN44" s="5"/>
      <c r="BO44" s="5"/>
      <c r="BP44" s="5"/>
      <c r="BQ44" s="5"/>
      <c r="BR44" s="5"/>
      <c r="BS44" s="5"/>
    </row>
    <row r="45" spans="2:71">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 t="shared" ref="BH45:BK45" si="74">BH41+BH43</f>
        <v>-433669.01500032668</v>
      </c>
      <c r="BI45" s="41">
        <f t="shared" si="74"/>
        <v>-772276.61172402184</v>
      </c>
      <c r="BJ45" s="41">
        <f t="shared" si="74"/>
        <v>-694150</v>
      </c>
      <c r="BK45" s="41">
        <f t="shared" si="74"/>
        <v>-2753044.2428192641</v>
      </c>
      <c r="BL45" s="42">
        <f>SUM(BH45:BK45)</f>
        <v>-4653139.869543612</v>
      </c>
      <c r="BM45" s="41">
        <f t="shared" ref="BM45:BQ45" si="75">BM41+BM43</f>
        <v>-381265.06604104833</v>
      </c>
      <c r="BN45" s="41">
        <f t="shared" si="75"/>
        <v>-524274.96181400557</v>
      </c>
      <c r="BO45" s="41">
        <f t="shared" si="75"/>
        <v>-296485.9837092068</v>
      </c>
      <c r="BP45" s="41">
        <f t="shared" si="75"/>
        <v>2539163</v>
      </c>
      <c r="BQ45" s="41">
        <f t="shared" si="75"/>
        <v>1337136.1608429505</v>
      </c>
      <c r="BR45" s="41">
        <f t="shared" ref="BR45:BS45" si="76">BR41+BR43</f>
        <v>121057</v>
      </c>
      <c r="BS45" s="41">
        <f t="shared" si="76"/>
        <v>225722</v>
      </c>
    </row>
    <row r="46" spans="2:71">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c r="BK46" s="48"/>
      <c r="BL46" s="49"/>
      <c r="BM46" s="48"/>
      <c r="BN46" s="48"/>
      <c r="BO46" s="48"/>
      <c r="BP46" s="48"/>
      <c r="BQ46" s="48"/>
      <c r="BR46" s="48"/>
      <c r="BS46" s="48"/>
    </row>
    <row r="47" spans="2:71">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c r="BK47" s="5">
        <v>-2755113</v>
      </c>
      <c r="BL47" s="4">
        <f>SUM(BH47:BK47)</f>
        <v>-4647487.7317927238</v>
      </c>
      <c r="BM47" s="5">
        <v>-380073</v>
      </c>
      <c r="BN47" s="5">
        <f>BN45+BN48</f>
        <v>-523197.57213434624</v>
      </c>
      <c r="BO47" s="5">
        <f>BO45+BO48</f>
        <v>-295966.9837092068</v>
      </c>
      <c r="BP47" s="5">
        <v>2538448</v>
      </c>
      <c r="BQ47" s="4">
        <f>SUM(BM47:BP47)</f>
        <v>1339210.444156447</v>
      </c>
      <c r="BR47" s="5">
        <v>121801</v>
      </c>
      <c r="BS47" s="5">
        <v>145251</v>
      </c>
    </row>
    <row r="48" spans="2:71">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c r="BK48" s="5">
        <v>2069</v>
      </c>
      <c r="BL48" s="4">
        <f>SUM(BH48:BK48)</f>
        <v>-43.716792396533947</v>
      </c>
      <c r="BM48" s="122">
        <v>-1192</v>
      </c>
      <c r="BN48" s="122">
        <v>1077.3896796593381</v>
      </c>
      <c r="BO48" s="122">
        <v>519</v>
      </c>
      <c r="BP48" s="122">
        <v>715</v>
      </c>
      <c r="BQ48" s="4">
        <f>SUM(BM48:BP48)</f>
        <v>1119.3896796593381</v>
      </c>
      <c r="BR48" s="122">
        <v>-744</v>
      </c>
      <c r="BS48" s="122">
        <v>-1193</v>
      </c>
    </row>
    <row r="49" spans="1:71">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c r="BK49" s="5"/>
      <c r="BL49" s="4"/>
      <c r="BM49" s="5"/>
      <c r="BN49" s="5"/>
      <c r="BO49" s="5"/>
      <c r="BP49" s="5"/>
      <c r="BQ49" s="5"/>
      <c r="BR49" s="5"/>
      <c r="BS49" s="5"/>
    </row>
    <row r="50" spans="1:71">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c r="BK50" s="5"/>
      <c r="BL50" s="4"/>
      <c r="BM50" s="5"/>
      <c r="BN50" s="5"/>
      <c r="BO50" s="5"/>
      <c r="BP50" s="5"/>
      <c r="BQ50" s="5"/>
      <c r="BR50" s="5"/>
      <c r="BS50" s="5"/>
    </row>
    <row r="51" spans="1:71">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 t="shared" ref="BH51:BK51" si="77">BH47</f>
        <v>-430864.73179272324</v>
      </c>
      <c r="BI51" s="41">
        <f t="shared" si="77"/>
        <v>-769637</v>
      </c>
      <c r="BJ51" s="41">
        <f t="shared" si="77"/>
        <v>-691873</v>
      </c>
      <c r="BK51" s="41">
        <f t="shared" si="77"/>
        <v>-2755113</v>
      </c>
      <c r="BL51" s="42">
        <f>SUM(BH51:BK51)</f>
        <v>-4647487.7317927238</v>
      </c>
      <c r="BM51" s="41">
        <f t="shared" ref="BM51:BO51" si="78">BM47</f>
        <v>-380073</v>
      </c>
      <c r="BN51" s="41">
        <f t="shared" si="78"/>
        <v>-523197.57213434624</v>
      </c>
      <c r="BO51" s="41">
        <f t="shared" si="78"/>
        <v>-295966.9837092068</v>
      </c>
      <c r="BP51" s="41">
        <f t="shared" ref="BP51:BR51" si="79">BP47</f>
        <v>2538448</v>
      </c>
      <c r="BQ51" s="41">
        <f t="shared" si="79"/>
        <v>1339210.444156447</v>
      </c>
      <c r="BR51" s="41">
        <f t="shared" si="79"/>
        <v>121801</v>
      </c>
      <c r="BS51" s="41">
        <f t="shared" ref="BS51" si="80">BS47</f>
        <v>145251</v>
      </c>
    </row>
    <row r="52" spans="1:71">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81">AF51/AF12</f>
        <v>2.1151576764519061E-2</v>
      </c>
      <c r="AG52" s="50">
        <f t="shared" si="81"/>
        <v>7.265599216014944E-3</v>
      </c>
      <c r="AH52" s="50">
        <f t="shared" si="81"/>
        <v>2.6461493253746093E-2</v>
      </c>
      <c r="AI52" s="50">
        <f t="shared" si="81"/>
        <v>-6.0709827974600374E-2</v>
      </c>
      <c r="AJ52" s="50">
        <f t="shared" si="81"/>
        <v>6.0725495400059129E-2</v>
      </c>
      <c r="AK52" s="50">
        <f t="shared" si="81"/>
        <v>2.4268141939218356E-2</v>
      </c>
      <c r="AL52" s="50">
        <f t="shared" si="81"/>
        <v>1.5280117782765416E-2</v>
      </c>
      <c r="AM52" s="50">
        <f t="shared" si="81"/>
        <v>3.438482407849594E-2</v>
      </c>
      <c r="AN52" s="50">
        <f t="shared" si="81"/>
        <v>-4.8170109368385061E-2</v>
      </c>
      <c r="AO52" s="50">
        <f t="shared" si="81"/>
        <v>2.124494528650098E-2</v>
      </c>
      <c r="AP52" s="50">
        <f t="shared" si="81"/>
        <v>5.3314100883571351E-2</v>
      </c>
      <c r="AQ52" s="50">
        <f t="shared" si="81"/>
        <v>1.7547380870032197E-2</v>
      </c>
      <c r="AS52" s="50">
        <f t="shared" ref="AS52:BC52" si="82">AS51/AS12</f>
        <v>3.3754911123676817E-2</v>
      </c>
      <c r="AT52" s="50">
        <f t="shared" si="82"/>
        <v>-8.8129742075225018E-2</v>
      </c>
      <c r="AU52" s="50">
        <f t="shared" si="82"/>
        <v>1.4130525072221659E-2</v>
      </c>
      <c r="AV52" s="50">
        <f t="shared" si="82"/>
        <v>0.13993266691307357</v>
      </c>
      <c r="AW52" s="50">
        <f t="shared" si="82"/>
        <v>2.9880678799492404E-2</v>
      </c>
      <c r="AX52" s="50">
        <f t="shared" si="82"/>
        <v>-2.3789158220038426E-2</v>
      </c>
      <c r="AY52" s="50">
        <f t="shared" si="82"/>
        <v>-2.6505544193417854E-2</v>
      </c>
      <c r="AZ52" s="50">
        <f t="shared" si="82"/>
        <v>3.2368391429965102E-2</v>
      </c>
      <c r="BA52" s="50">
        <f t="shared" si="82"/>
        <v>7.909734613157797E-2</v>
      </c>
      <c r="BB52" s="50">
        <f t="shared" si="82"/>
        <v>1.8256383157508438E-2</v>
      </c>
      <c r="BC52" s="50">
        <f t="shared" si="82"/>
        <v>-0.90133931323265282</v>
      </c>
      <c r="BD52" s="51">
        <f>BD51/BD12</f>
        <v>-1.5563365997300151</v>
      </c>
      <c r="BE52" s="51">
        <f>BE51/BE12</f>
        <v>-1.1173469387755102</v>
      </c>
      <c r="BF52" s="51">
        <f>BF51/BF12</f>
        <v>-1.0723632020393792</v>
      </c>
      <c r="BG52" s="51">
        <f>BG51/BG12</f>
        <v>-1.0487273653420826</v>
      </c>
      <c r="BH52" s="50">
        <f t="shared" ref="BH52" si="83">BH51/BH12</f>
        <v>-0.47183709491397746</v>
      </c>
      <c r="BI52" s="50">
        <f t="shared" ref="BI52:BJ52" si="84">BI51/BI12</f>
        <v>-0.86602137915965482</v>
      </c>
      <c r="BJ52" s="50">
        <f t="shared" si="84"/>
        <v>-0.52669148864093984</v>
      </c>
      <c r="BK52" s="50">
        <f t="shared" ref="BK52" si="85">BK51/BK12</f>
        <v>-1.3804161997536124</v>
      </c>
      <c r="BL52" s="51">
        <f>BL51/BL12</f>
        <v>-0.90924923491303644</v>
      </c>
      <c r="BM52" s="50">
        <f t="shared" ref="BM52:BO52" si="86">BM51/BM12</f>
        <v>-0.19401073839139957</v>
      </c>
      <c r="BN52" s="50">
        <f t="shared" si="86"/>
        <v>-0.23503019886837792</v>
      </c>
      <c r="BO52" s="50">
        <f t="shared" si="86"/>
        <v>-0.11438695543541752</v>
      </c>
      <c r="BP52" s="50">
        <f t="shared" ref="BP52:BR52" si="87">BP51/BP12</f>
        <v>0.92499902524204058</v>
      </c>
      <c r="BQ52" s="50">
        <f t="shared" si="87"/>
        <v>0.14072055856551097</v>
      </c>
      <c r="BR52" s="50">
        <f t="shared" si="87"/>
        <v>4.3415727485494347E-2</v>
      </c>
      <c r="BS52" s="50">
        <f t="shared" ref="BS52" si="88">BS51/BS12</f>
        <v>5.4277870139828543E-2</v>
      </c>
    </row>
    <row r="55" spans="1:71">
      <c r="B55" s="52" t="s">
        <v>59</v>
      </c>
    </row>
    <row r="56" spans="1:71">
      <c r="B56" s="26" t="s">
        <v>168</v>
      </c>
    </row>
    <row r="57" spans="1:71">
      <c r="B57" s="26" t="s">
        <v>60</v>
      </c>
    </row>
    <row r="60" spans="1:71">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c r="BK60" s="19"/>
      <c r="BL60" s="20"/>
      <c r="BM60" s="19"/>
      <c r="BN60" s="19"/>
      <c r="BO60" s="19"/>
      <c r="BR60" s="19"/>
    </row>
    <row r="61" spans="1:71" ht="14.45" customHeight="1">
      <c r="A61" s="132" t="s">
        <v>1</v>
      </c>
      <c r="B61" s="133"/>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c r="BK61" s="22" t="str">
        <f>BK7</f>
        <v>4Q21</v>
      </c>
      <c r="BL61" s="13">
        <f>+BL$7</f>
        <v>2021</v>
      </c>
      <c r="BM61" s="22" t="s">
        <v>198</v>
      </c>
      <c r="BN61" s="22" t="str">
        <f>BN7</f>
        <v>2Q22</v>
      </c>
      <c r="BO61" s="22" t="str">
        <f>BO7</f>
        <v>3Q22</v>
      </c>
      <c r="BP61" s="22" t="str">
        <f>BP7</f>
        <v>4Q22</v>
      </c>
      <c r="BQ61" s="13">
        <f>+BQ$7</f>
        <v>2022</v>
      </c>
      <c r="BR61" s="22" t="s">
        <v>206</v>
      </c>
      <c r="BS61" s="22" t="s">
        <v>208</v>
      </c>
    </row>
    <row r="62" spans="1:71"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c r="BK62" s="58"/>
      <c r="BL62" s="60"/>
      <c r="BM62" s="58"/>
      <c r="BN62" s="58"/>
      <c r="BO62" s="58"/>
      <c r="BP62" s="58"/>
      <c r="BQ62" s="58"/>
      <c r="BR62" s="58"/>
    </row>
    <row r="63" spans="1:71"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c r="BK63" s="63">
        <v>24400.785569000003</v>
      </c>
      <c r="BL63" s="66">
        <f>+SUM(BH63:BK63)</f>
        <v>67635.692876000001</v>
      </c>
      <c r="BM63" s="63">
        <v>25913.416225000001</v>
      </c>
      <c r="BN63" s="63">
        <v>25293.535132000001</v>
      </c>
      <c r="BO63" s="63">
        <v>30673.524469</v>
      </c>
      <c r="BP63" s="63">
        <v>31971.429193</v>
      </c>
      <c r="BQ63" s="66">
        <f>+SUM(BM63:BP63)</f>
        <v>113851.905019</v>
      </c>
      <c r="BR63" s="63">
        <v>32736.685203999983</v>
      </c>
      <c r="BS63" s="63">
        <v>32476.661325000005</v>
      </c>
    </row>
    <row r="64" spans="1:71"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c r="BK64" s="63">
        <v>19844.861090999999</v>
      </c>
      <c r="BL64" s="66">
        <f>+SUM(BH64:BK64)</f>
        <v>50316.537445000002</v>
      </c>
      <c r="BM64" s="63">
        <v>20854.669822</v>
      </c>
      <c r="BN64" s="63">
        <v>20294.731585999998</v>
      </c>
      <c r="BO64" s="63">
        <v>25426.023024999999</v>
      </c>
      <c r="BP64" s="63">
        <v>26012.411641999995</v>
      </c>
      <c r="BQ64" s="66">
        <f>+SUM(BM64:BP64)</f>
        <v>92587.836074999985</v>
      </c>
      <c r="BR64" s="63">
        <v>26529.299652999991</v>
      </c>
      <c r="BS64" s="63">
        <v>26107.436452000002</v>
      </c>
    </row>
    <row r="65" spans="2:71"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89">N64/N63</f>
        <v>0.79326413730597423</v>
      </c>
      <c r="O65" s="68">
        <f t="shared" si="89"/>
        <v>0.79110781664271612</v>
      </c>
      <c r="P65" s="68">
        <f t="shared" si="89"/>
        <v>0.82365540231033019</v>
      </c>
      <c r="Q65" s="68">
        <f t="shared" si="89"/>
        <v>0.8256958045373729</v>
      </c>
      <c r="R65" s="68">
        <f t="shared" si="89"/>
        <v>0.80845749406396428</v>
      </c>
      <c r="S65" s="68">
        <f t="shared" si="89"/>
        <v>0.82695256540187168</v>
      </c>
      <c r="T65" s="68">
        <f t="shared" si="89"/>
        <v>0.82422579220266756</v>
      </c>
      <c r="U65" s="68">
        <f t="shared" si="89"/>
        <v>0.84504104037007433</v>
      </c>
      <c r="V65" s="68">
        <f>V64/V63</f>
        <v>0.83753235227779521</v>
      </c>
      <c r="W65" s="68">
        <f>W64/W63</f>
        <v>0.83358881918467098</v>
      </c>
      <c r="X65" s="68">
        <f t="shared" ref="X65:AQ65" si="90">X64/X63</f>
        <v>0.83366876038538118</v>
      </c>
      <c r="Y65" s="68">
        <f t="shared" si="90"/>
        <v>0.81843107010950378</v>
      </c>
      <c r="Z65" s="68">
        <f t="shared" si="90"/>
        <v>0.83926191993511379</v>
      </c>
      <c r="AA65" s="68">
        <f>AA64/AA63</f>
        <v>0.82888607654239244</v>
      </c>
      <c r="AB65" s="68">
        <f>AB64/AB63</f>
        <v>0.83029333509420333</v>
      </c>
      <c r="AC65" s="68">
        <f t="shared" si="90"/>
        <v>0.84266259384112197</v>
      </c>
      <c r="AD65" s="68">
        <f t="shared" si="90"/>
        <v>0.83017144430311607</v>
      </c>
      <c r="AE65" s="68">
        <f t="shared" si="90"/>
        <v>0.8484338065871917</v>
      </c>
      <c r="AF65" s="68">
        <f t="shared" si="90"/>
        <v>0.84532925056580055</v>
      </c>
      <c r="AG65" s="68">
        <f t="shared" si="90"/>
        <v>0.84188188406088449</v>
      </c>
      <c r="AH65" s="68">
        <f t="shared" si="90"/>
        <v>0.84722853219840133</v>
      </c>
      <c r="AI65" s="68">
        <f t="shared" si="90"/>
        <v>0.8374250082476814</v>
      </c>
      <c r="AJ65" s="68">
        <f t="shared" si="90"/>
        <v>0.85647139573814368</v>
      </c>
      <c r="AK65" s="68">
        <f t="shared" si="90"/>
        <v>0.8506397983808075</v>
      </c>
      <c r="AL65" s="68">
        <f t="shared" si="90"/>
        <v>0.84819680413608178</v>
      </c>
      <c r="AM65" s="68">
        <f t="shared" si="90"/>
        <v>0.85305047398617029</v>
      </c>
      <c r="AN65" s="68">
        <f t="shared" si="90"/>
        <v>0.81507450917384661</v>
      </c>
      <c r="AO65" s="68">
        <v>0.82527593833087698</v>
      </c>
      <c r="AP65" s="68">
        <f t="shared" si="90"/>
        <v>0.83049854852116667</v>
      </c>
      <c r="AQ65" s="68">
        <f t="shared" si="90"/>
        <v>0.83117055124898176</v>
      </c>
      <c r="AS65" s="68">
        <f t="shared" ref="AS65:BE65" si="91">AS64/AS63</f>
        <v>0.85305047398617029</v>
      </c>
      <c r="AT65" s="68">
        <f t="shared" si="91"/>
        <v>0.81507450917384661</v>
      </c>
      <c r="AU65" s="68">
        <v>0.82527593833087698</v>
      </c>
      <c r="AV65" s="68">
        <f t="shared" si="91"/>
        <v>0.83049854852116667</v>
      </c>
      <c r="AW65" s="68">
        <f t="shared" si="91"/>
        <v>0.83117055124898176</v>
      </c>
      <c r="AX65" s="68">
        <f t="shared" si="91"/>
        <v>0.84178986532339284</v>
      </c>
      <c r="AY65" s="68">
        <f t="shared" si="91"/>
        <v>0.83319023614643872</v>
      </c>
      <c r="AZ65" s="68">
        <f t="shared" si="91"/>
        <v>0.83633917147172265</v>
      </c>
      <c r="BA65" s="68">
        <f t="shared" si="91"/>
        <v>0.82892975013537151</v>
      </c>
      <c r="BB65" s="68">
        <f t="shared" si="91"/>
        <v>0.8350837954880751</v>
      </c>
      <c r="BC65" s="68">
        <f t="shared" si="91"/>
        <v>0.81034014364862239</v>
      </c>
      <c r="BD65" s="69">
        <f t="shared" si="91"/>
        <v>0.51629622284951981</v>
      </c>
      <c r="BE65" s="69">
        <f t="shared" si="91"/>
        <v>0.66306889498866317</v>
      </c>
      <c r="BF65" s="69">
        <f>BF64/BF63</f>
        <v>0.72426318063197725</v>
      </c>
      <c r="BG65" s="69">
        <f>BG64/BG63</f>
        <v>0.76499918119811128</v>
      </c>
      <c r="BH65" s="68">
        <f t="shared" ref="BH65:BK65" si="92">BH64/BH63</f>
        <v>0.65502597816065555</v>
      </c>
      <c r="BI65" s="68">
        <f t="shared" si="92"/>
        <v>0.68660058994031525</v>
      </c>
      <c r="BJ65" s="68">
        <f t="shared" si="92"/>
        <v>0.75129548302912708</v>
      </c>
      <c r="BK65" s="68">
        <f t="shared" si="92"/>
        <v>0.81328779497213888</v>
      </c>
      <c r="BL65" s="69">
        <f>BL64/BL63</f>
        <v>0.7439346786503378</v>
      </c>
      <c r="BM65" s="68">
        <f t="shared" ref="BM65:BO65" si="93">BM64/BM63</f>
        <v>0.80478272879669299</v>
      </c>
      <c r="BN65" s="68">
        <f t="shared" si="93"/>
        <v>0.80236833167397825</v>
      </c>
      <c r="BO65" s="68">
        <f t="shared" si="93"/>
        <v>0.82892407915812361</v>
      </c>
      <c r="BP65" s="68">
        <v>0.8136142893385353</v>
      </c>
      <c r="BQ65" s="69">
        <f>BQ64/BQ63</f>
        <v>0.81323045108071412</v>
      </c>
      <c r="BR65" s="68">
        <f t="shared" ref="BR65:BS65" si="94">BR64/BR63</f>
        <v>0.81038442003769118</v>
      </c>
      <c r="BS65" s="68">
        <f t="shared" si="94"/>
        <v>0.8038830158906427</v>
      </c>
    </row>
    <row r="66" spans="2:71"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c r="BK66" s="63">
        <v>14848.138000000001</v>
      </c>
      <c r="BL66" s="66">
        <f>+SUM(BH66:BK66)</f>
        <v>40195.395000000004</v>
      </c>
      <c r="BM66" s="63">
        <v>14350.382</v>
      </c>
      <c r="BN66" s="63">
        <v>13974.303</v>
      </c>
      <c r="BO66" s="63">
        <v>16988.740000000002</v>
      </c>
      <c r="BP66" s="63">
        <v>17153.494999999999</v>
      </c>
      <c r="BQ66" s="66">
        <f>+SUM(BM66:BP66)</f>
        <v>62466.92</v>
      </c>
      <c r="BR66" s="63">
        <v>16953.559000000001</v>
      </c>
      <c r="BS66" s="63">
        <v>17128.23</v>
      </c>
    </row>
    <row r="67" spans="2:71"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c r="BK67" s="63">
        <v>226.13380188899902</v>
      </c>
      <c r="BL67" s="66">
        <f>SUM(BH67:BK67)</f>
        <v>677.11004732501374</v>
      </c>
      <c r="BM67" s="63">
        <v>232.39667301493699</v>
      </c>
      <c r="BN67" s="63">
        <v>231.054550022505</v>
      </c>
      <c r="BO67" s="63">
        <v>270.06974554366104</v>
      </c>
      <c r="BP67" s="63">
        <v>283.637657044082</v>
      </c>
      <c r="BQ67" s="66">
        <f>SUM(BM67:BP67)</f>
        <v>1017.1586256251851</v>
      </c>
      <c r="BR67" s="63">
        <v>284.98277127117001</v>
      </c>
      <c r="BS67" s="63">
        <v>284.65268099999997</v>
      </c>
    </row>
    <row r="68" spans="2:71" s="59" customFormat="1">
      <c r="B68" s="61" t="s">
        <v>70</v>
      </c>
      <c r="C68" s="62" t="s">
        <v>71</v>
      </c>
      <c r="D68" s="70">
        <f>D9/D64/10</f>
        <v>10.888986762706242</v>
      </c>
      <c r="E68" s="70">
        <f t="shared" ref="E68:U68" si="95">E9/E64/10</f>
        <v>11.182882370564824</v>
      </c>
      <c r="F68" s="70">
        <f t="shared" si="95"/>
        <v>11.732712520608439</v>
      </c>
      <c r="G68" s="70">
        <f t="shared" si="95"/>
        <v>11.800683219067539</v>
      </c>
      <c r="H68" s="70">
        <f t="shared" si="95"/>
        <v>11.407717468391963</v>
      </c>
      <c r="I68" s="70">
        <f t="shared" si="95"/>
        <v>10.853296287411611</v>
      </c>
      <c r="J68" s="70">
        <f t="shared" si="95"/>
        <v>10.469268751976871</v>
      </c>
      <c r="K68" s="70">
        <f t="shared" si="95"/>
        <v>10.5257578260993</v>
      </c>
      <c r="L68" s="70">
        <f t="shared" si="95"/>
        <v>10.56898604034852</v>
      </c>
      <c r="M68" s="70">
        <f t="shared" si="95"/>
        <v>10.604859994891003</v>
      </c>
      <c r="N68" s="70">
        <f t="shared" si="95"/>
        <v>10.521369765511917</v>
      </c>
      <c r="O68" s="70">
        <f t="shared" si="95"/>
        <v>10.136691628766437</v>
      </c>
      <c r="P68" s="70">
        <f t="shared" si="95"/>
        <v>10.414058703852934</v>
      </c>
      <c r="Q68" s="70">
        <f t="shared" si="95"/>
        <v>10.464786462458234</v>
      </c>
      <c r="R68" s="70">
        <f t="shared" si="95"/>
        <v>10.389710446728779</v>
      </c>
      <c r="S68" s="70">
        <f t="shared" si="95"/>
        <v>9.8741043985969323</v>
      </c>
      <c r="T68" s="70">
        <f t="shared" si="95"/>
        <v>9.9063449199583786</v>
      </c>
      <c r="U68" s="70">
        <f t="shared" si="95"/>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 t="shared" ref="BF68:BL68" si="96">BF9/BF64/10</f>
        <v>4.9826031048248813</v>
      </c>
      <c r="BG68" s="71">
        <f t="shared" si="96"/>
        <v>6.3667178552753878</v>
      </c>
      <c r="BH68" s="71">
        <f t="shared" si="96"/>
        <v>5.5556411046775391</v>
      </c>
      <c r="BI68" s="71">
        <f t="shared" si="96"/>
        <v>6.1710160173734483</v>
      </c>
      <c r="BJ68" s="71">
        <f t="shared" si="96"/>
        <v>6.4672157484222579</v>
      </c>
      <c r="BK68" s="71">
        <f t="shared" si="96"/>
        <v>7.433303515788948</v>
      </c>
      <c r="BL68" s="71">
        <f t="shared" si="96"/>
        <v>6.6427078290338128</v>
      </c>
      <c r="BM68" s="71">
        <f t="shared" ref="BM68:BO68" si="97">BM9/BM64/10</f>
        <v>7.1266472549326974</v>
      </c>
      <c r="BN68" s="71">
        <f t="shared" si="97"/>
        <v>8.4425119611270958</v>
      </c>
      <c r="BO68" s="71">
        <f t="shared" si="97"/>
        <v>8.4377608491164864</v>
      </c>
      <c r="BP68" s="71">
        <v>8.8089448665353416</v>
      </c>
      <c r="BQ68" s="71">
        <f t="shared" ref="BQ68:BR68" si="98">BQ9/BQ64/10</f>
        <v>8.2477679963559112</v>
      </c>
      <c r="BR68" s="71">
        <f t="shared" si="98"/>
        <v>9.0253117546178476</v>
      </c>
      <c r="BS68" s="71">
        <f t="shared" ref="BS68" si="99">BS9/BS64/10</f>
        <v>8.7237711147450661</v>
      </c>
    </row>
    <row r="69" spans="2:71" s="59" customFormat="1">
      <c r="B69" s="61" t="s">
        <v>72</v>
      </c>
      <c r="C69" s="62" t="s">
        <v>71</v>
      </c>
      <c r="D69" s="70">
        <f>D9/D63/10</f>
        <v>8.3464516438482494</v>
      </c>
      <c r="E69" s="70">
        <f t="shared" ref="E69:U69" si="100">E9/E63/10</f>
        <v>8.4197709262622151</v>
      </c>
      <c r="F69" s="70">
        <f t="shared" si="100"/>
        <v>8.9479212095568208</v>
      </c>
      <c r="G69" s="70">
        <f t="shared" si="100"/>
        <v>8.9031597661745732</v>
      </c>
      <c r="H69" s="70">
        <f t="shared" si="100"/>
        <v>8.6600788038406193</v>
      </c>
      <c r="I69" s="70">
        <f t="shared" si="100"/>
        <v>8.3889558808509932</v>
      </c>
      <c r="J69" s="70">
        <f t="shared" si="100"/>
        <v>8.0790997092478669</v>
      </c>
      <c r="K69" s="70">
        <f t="shared" si="100"/>
        <v>8.5411327286529595</v>
      </c>
      <c r="L69" s="70">
        <f t="shared" si="100"/>
        <v>8.3186672298458291</v>
      </c>
      <c r="M69" s="70">
        <f t="shared" si="100"/>
        <v>8.3344526188289514</v>
      </c>
      <c r="N69" s="70">
        <f t="shared" si="100"/>
        <v>8.3462253103159689</v>
      </c>
      <c r="O69" s="70">
        <f t="shared" si="100"/>
        <v>8.0192159824139146</v>
      </c>
      <c r="P69" s="70">
        <f t="shared" si="100"/>
        <v>8.5775957114053831</v>
      </c>
      <c r="Q69" s="70">
        <f t="shared" si="100"/>
        <v>8.6407302774312598</v>
      </c>
      <c r="R69" s="70">
        <f t="shared" si="100"/>
        <v>8.3996392718125392</v>
      </c>
      <c r="S69" s="70">
        <f t="shared" si="100"/>
        <v>8.1654159634656374</v>
      </c>
      <c r="T69" s="70">
        <f t="shared" si="100"/>
        <v>8.1650649894855665</v>
      </c>
      <c r="U69" s="70">
        <f t="shared" si="100"/>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101">AC9/AC63/10</f>
        <v>5.6591502709883708</v>
      </c>
      <c r="AD69" s="70">
        <f t="shared" si="101"/>
        <v>5.3873276724108417</v>
      </c>
      <c r="AE69" s="70">
        <f t="shared" si="101"/>
        <v>6.0828311000247037</v>
      </c>
      <c r="AF69" s="70">
        <f t="shared" si="101"/>
        <v>6.1847339385830953</v>
      </c>
      <c r="AG69" s="70">
        <f t="shared" si="101"/>
        <v>5.8367411892420344</v>
      </c>
      <c r="AH69" s="70">
        <f t="shared" si="101"/>
        <v>6.0848373923884411</v>
      </c>
      <c r="AI69" s="70">
        <f t="shared" si="101"/>
        <v>5.9443538008034027</v>
      </c>
      <c r="AJ69" s="70">
        <f t="shared" si="101"/>
        <v>6.3417160364569227</v>
      </c>
      <c r="AK69" s="70">
        <f t="shared" si="101"/>
        <v>6.5124128413773068</v>
      </c>
      <c r="AL69" s="70">
        <f t="shared" si="101"/>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K69" si="102">BH9/BH63/10</f>
        <v>3.6390892489009503</v>
      </c>
      <c r="BI69" s="70">
        <f t="shared" si="102"/>
        <v>4.2370232380597441</v>
      </c>
      <c r="BJ69" s="70">
        <f t="shared" si="102"/>
        <v>4.8587899795644782</v>
      </c>
      <c r="BK69" s="70">
        <f t="shared" si="102"/>
        <v>6.0454150257146413</v>
      </c>
      <c r="BL69" s="71">
        <f>BL9/BL63/10</f>
        <v>4.9417407141603524</v>
      </c>
      <c r="BM69" s="70">
        <f t="shared" ref="BM69:BO69" si="103">BM9/BM63/10</f>
        <v>5.7354026249961976</v>
      </c>
      <c r="BN69" s="70">
        <f t="shared" si="103"/>
        <v>6.774004237387155</v>
      </c>
      <c r="BO69" s="70">
        <f t="shared" si="103"/>
        <v>6.9942631420103512</v>
      </c>
      <c r="BP69" s="70">
        <v>7.1670834174084899</v>
      </c>
      <c r="BQ69" s="71">
        <f>BQ9/BQ63/10</f>
        <v>6.7073360880855954</v>
      </c>
      <c r="BR69" s="70">
        <f t="shared" ref="BR69:BS69" si="104">BR9/BR63/10</f>
        <v>7.3139720319253412</v>
      </c>
      <c r="BS69" s="70">
        <f t="shared" si="104"/>
        <v>7.0128914336609371</v>
      </c>
    </row>
    <row r="70" spans="2:71"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c r="BK70" s="73"/>
      <c r="BL70" s="74"/>
      <c r="BM70" s="73"/>
      <c r="BN70" s="73"/>
      <c r="BO70" s="73"/>
      <c r="BR70" s="73"/>
    </row>
    <row r="71" spans="2:71"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c r="BK71" s="81"/>
      <c r="BL71" s="83"/>
      <c r="BM71" s="81"/>
      <c r="BN71" s="81"/>
      <c r="BO71" s="81"/>
      <c r="BR71" s="81"/>
    </row>
    <row r="72" spans="2:71"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c r="BK72" s="81">
        <v>8112.2069759999995</v>
      </c>
      <c r="BL72" s="87">
        <f>SUM(BH72:BK72)</f>
        <v>20461.046037</v>
      </c>
      <c r="BM72" s="81">
        <v>10455.611184999998</v>
      </c>
      <c r="BN72" s="81">
        <v>10681.478418999995</v>
      </c>
      <c r="BO72" s="81">
        <v>13644.871116</v>
      </c>
      <c r="BP72" s="81">
        <v>14793.411286999999</v>
      </c>
      <c r="BQ72" s="87">
        <f>SUM(BM72:BP72)</f>
        <v>49575.372006999998</v>
      </c>
      <c r="BR72" s="81">
        <v>15542.159646</v>
      </c>
      <c r="BS72" s="81">
        <v>15851.394386</v>
      </c>
    </row>
    <row r="73" spans="2:71"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c r="BK73" s="81">
        <v>6597.3941730000006</v>
      </c>
      <c r="BL73" s="87">
        <f>SUM(BH73:BK73)</f>
        <v>13500.491831000001</v>
      </c>
      <c r="BM73" s="81">
        <v>8251.4485410000034</v>
      </c>
      <c r="BN73" s="81">
        <v>9107.6535879999956</v>
      </c>
      <c r="BO73" s="81">
        <v>11531.360223</v>
      </c>
      <c r="BP73" s="81">
        <v>12238.905502</v>
      </c>
      <c r="BQ73" s="87">
        <f>SUM(BM73:BP73)</f>
        <v>41129.367853999996</v>
      </c>
      <c r="BR73" s="81">
        <v>12841.761701000001</v>
      </c>
      <c r="BS73" s="81">
        <v>13159.189351000001</v>
      </c>
    </row>
    <row r="74" spans="2:71" s="78" customFormat="1">
      <c r="B74" s="84" t="s">
        <v>66</v>
      </c>
      <c r="C74" s="76" t="s">
        <v>45</v>
      </c>
      <c r="D74" s="77"/>
      <c r="E74" s="77"/>
      <c r="F74" s="77"/>
      <c r="G74" s="77"/>
      <c r="H74" s="77"/>
      <c r="I74" s="88">
        <f t="shared" ref="I74:X74" si="105">I73/I72</f>
        <v>0.83498380907135494</v>
      </c>
      <c r="J74" s="88">
        <f t="shared" si="105"/>
        <v>0.83722982017467062</v>
      </c>
      <c r="K74" s="88">
        <f t="shared" si="105"/>
        <v>0.83823439688849311</v>
      </c>
      <c r="L74" s="88">
        <f t="shared" si="105"/>
        <v>0.78209403569578917</v>
      </c>
      <c r="M74" s="88">
        <f t="shared" si="105"/>
        <v>0.82217256903036606</v>
      </c>
      <c r="N74" s="88">
        <f t="shared" si="105"/>
        <v>0.79613120495390244</v>
      </c>
      <c r="O74" s="88">
        <f t="shared" si="105"/>
        <v>0.81249826109479151</v>
      </c>
      <c r="P74" s="88">
        <f t="shared" si="105"/>
        <v>0.84221823666689521</v>
      </c>
      <c r="Q74" s="88">
        <f t="shared" si="105"/>
        <v>0.84345522557205255</v>
      </c>
      <c r="R74" s="88">
        <f t="shared" si="105"/>
        <v>0.8229950008844803</v>
      </c>
      <c r="S74" s="88">
        <f t="shared" si="105"/>
        <v>0.8372306207467578</v>
      </c>
      <c r="T74" s="88">
        <f t="shared" si="105"/>
        <v>0.85172007595414845</v>
      </c>
      <c r="U74" s="88">
        <f t="shared" si="105"/>
        <v>0.87549207687019714</v>
      </c>
      <c r="V74" s="88">
        <f t="shared" si="105"/>
        <v>0.85092785261803805</v>
      </c>
      <c r="W74" s="88">
        <f t="shared" si="105"/>
        <v>0.85382264639094219</v>
      </c>
      <c r="X74" s="88">
        <f t="shared" si="105"/>
        <v>0.83937847869002846</v>
      </c>
      <c r="Y74" s="88">
        <v>0.84498860787754604</v>
      </c>
      <c r="Z74" s="88">
        <v>0.86</v>
      </c>
      <c r="AA74" s="88">
        <v>0.83934363265478795</v>
      </c>
      <c r="AB74" s="88">
        <v>0.84592064069523198</v>
      </c>
      <c r="AC74" s="88">
        <v>0.85395807600899598</v>
      </c>
      <c r="AD74" s="88">
        <v>0.84569404837915907</v>
      </c>
      <c r="AE74" s="88">
        <f t="shared" ref="AE74:AK74" si="106">AE73/AE72</f>
        <v>0.87788290076622633</v>
      </c>
      <c r="AF74" s="88">
        <f t="shared" si="106"/>
        <v>0.86332700150014041</v>
      </c>
      <c r="AG74" s="88">
        <f t="shared" si="106"/>
        <v>0.86199245008987058</v>
      </c>
      <c r="AH74" s="88">
        <f t="shared" si="106"/>
        <v>0.86765114340768434</v>
      </c>
      <c r="AI74" s="88">
        <f t="shared" si="106"/>
        <v>0.86781966752940276</v>
      </c>
      <c r="AJ74" s="88">
        <f t="shared" si="106"/>
        <v>0.87799239468878409</v>
      </c>
      <c r="AK74" s="88">
        <f t="shared" si="106"/>
        <v>0.86144488693589727</v>
      </c>
      <c r="AL74" s="88">
        <v>0.86876568403847287</v>
      </c>
      <c r="AM74" s="88">
        <v>0.87234946596291296</v>
      </c>
      <c r="AN74" s="88">
        <v>0.8387279956136181</v>
      </c>
      <c r="AO74" s="88">
        <v>0.83272695455096957</v>
      </c>
      <c r="AP74" s="88">
        <v>0.83057051126612913</v>
      </c>
      <c r="AQ74" s="88">
        <v>0.84339274500487205</v>
      </c>
      <c r="AS74" s="88">
        <f t="shared" ref="AS74:AW74" si="107">AS73/AS72</f>
        <v>0.87234946596291296</v>
      </c>
      <c r="AT74" s="88">
        <f t="shared" si="107"/>
        <v>0.8387279956136181</v>
      </c>
      <c r="AU74" s="88">
        <f t="shared" si="107"/>
        <v>0.83272695455096957</v>
      </c>
      <c r="AV74" s="88">
        <f t="shared" si="107"/>
        <v>0.83057051126612913</v>
      </c>
      <c r="AW74" s="88">
        <f t="shared" si="107"/>
        <v>0.84339274500487205</v>
      </c>
      <c r="AX74" s="88">
        <f>AX73/AX72</f>
        <v>0.85079563904649658</v>
      </c>
      <c r="AY74" s="88">
        <f>AY73/AY72</f>
        <v>0.8607771764072234</v>
      </c>
      <c r="AZ74" s="88">
        <f>AZ73/AZ72</f>
        <v>0.8523643644505684</v>
      </c>
      <c r="BA74" s="88">
        <f>BA73/BA72</f>
        <v>0.8324449887320543</v>
      </c>
      <c r="BB74" s="88">
        <f t="shared" ref="BB74" si="108">BB73/BB72</f>
        <v>0.8491733321563425</v>
      </c>
      <c r="BC74" s="88">
        <f>BC73/BC72</f>
        <v>0.81558621423870481</v>
      </c>
      <c r="BD74" s="89">
        <f t="shared" ref="BD74:BG74" si="109">BD73/BD72</f>
        <v>0.41626319056286093</v>
      </c>
      <c r="BE74" s="89">
        <f t="shared" si="109"/>
        <v>0.45436218928341099</v>
      </c>
      <c r="BF74" s="89">
        <f t="shared" si="109"/>
        <v>0.54011659347650454</v>
      </c>
      <c r="BG74" s="89">
        <f t="shared" si="109"/>
        <v>0.7377497640304479</v>
      </c>
      <c r="BH74" s="88">
        <f t="shared" ref="BH74:BL74" si="110">BH73/BH72</f>
        <v>0.50990799046922264</v>
      </c>
      <c r="BI74" s="88">
        <f t="shared" si="110"/>
        <v>0.51922548436288829</v>
      </c>
      <c r="BJ74" s="88">
        <f t="shared" si="110"/>
        <v>0.61613354261950559</v>
      </c>
      <c r="BK74" s="88">
        <f t="shared" si="110"/>
        <v>0.81326748596509191</v>
      </c>
      <c r="BL74" s="89">
        <f t="shared" si="110"/>
        <v>0.65981435194402427</v>
      </c>
      <c r="BM74" s="88">
        <f t="shared" ref="BM74:BO74" si="111">BM73/BM72</f>
        <v>0.78918854144440964</v>
      </c>
      <c r="BN74" s="88">
        <f t="shared" si="111"/>
        <v>0.85265852073431025</v>
      </c>
      <c r="BO74" s="88">
        <f t="shared" si="111"/>
        <v>0.84510583683552032</v>
      </c>
      <c r="BP74" s="88">
        <v>0.82732138413235212</v>
      </c>
      <c r="BQ74" s="89">
        <f t="shared" ref="BQ74:BS74" si="112">BQ73/BQ72</f>
        <v>0.82963306555102734</v>
      </c>
      <c r="BR74" s="88">
        <f t="shared" si="112"/>
        <v>0.82625336462201471</v>
      </c>
      <c r="BS74" s="88">
        <f t="shared" si="112"/>
        <v>0.83015973425165912</v>
      </c>
    </row>
    <row r="75" spans="2:71"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3.3266516822013279</v>
      </c>
      <c r="BI75" s="92">
        <v>3.9877729890119324</v>
      </c>
      <c r="BJ75" s="92">
        <v>4.1032780053565592</v>
      </c>
      <c r="BK75" s="92">
        <v>5.7292367380631042</v>
      </c>
      <c r="BL75" s="92">
        <v>4.5769052121700673</v>
      </c>
      <c r="BM75" s="92">
        <v>5.3993270228918719</v>
      </c>
      <c r="BN75" s="92">
        <v>6.4049627389693287</v>
      </c>
      <c r="BO75" s="92">
        <v>6.9255222433272117</v>
      </c>
      <c r="BP75" s="92">
        <v>6.8527014754551114</v>
      </c>
      <c r="BQ75" s="92">
        <v>6.5438029504880184</v>
      </c>
      <c r="BR75" s="92">
        <v>6.9863972851640241</v>
      </c>
      <c r="BS75" s="92">
        <v>6.7440842357322772</v>
      </c>
    </row>
    <row r="76" spans="2:71"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c r="BK76" s="88"/>
      <c r="BL76" s="89"/>
      <c r="BM76" s="88"/>
      <c r="BN76" s="88"/>
      <c r="BO76" s="88"/>
      <c r="BP76" s="88"/>
      <c r="BQ76" s="88"/>
      <c r="BR76" s="88"/>
      <c r="BS76" s="88"/>
    </row>
    <row r="77" spans="2:71"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c r="BK77" s="81"/>
      <c r="BL77" s="93"/>
      <c r="BM77" s="81"/>
      <c r="BN77" s="81"/>
      <c r="BO77" s="81"/>
      <c r="BP77" s="81"/>
      <c r="BQ77" s="81"/>
      <c r="BR77" s="81"/>
      <c r="BS77" s="81"/>
    </row>
    <row r="78" spans="2:71"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113">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c r="BK78" s="81">
        <v>10114.297327000002</v>
      </c>
      <c r="BL78" s="87">
        <f>SUM(BH78:BK78)</f>
        <v>29326.829380000003</v>
      </c>
      <c r="BM78" s="81">
        <v>9451.2163440000004</v>
      </c>
      <c r="BN78" s="81">
        <v>9090.9705490000088</v>
      </c>
      <c r="BO78" s="81">
        <v>11180.332455</v>
      </c>
      <c r="BP78" s="81">
        <v>11168.962667</v>
      </c>
      <c r="BQ78" s="87">
        <f>SUM(BM78:BP78)</f>
        <v>40891.482015000009</v>
      </c>
      <c r="BR78" s="81">
        <v>11323.218000999997</v>
      </c>
      <c r="BS78" s="81">
        <v>10723.476757</v>
      </c>
    </row>
    <row r="79" spans="2:71"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113"/>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c r="BK79" s="81">
        <v>8489.702983000001</v>
      </c>
      <c r="BL79" s="87">
        <f>SUM(BH79:BK79)</f>
        <v>23456.270689000001</v>
      </c>
      <c r="BM79" s="81">
        <v>7732.8425080000043</v>
      </c>
      <c r="BN79" s="81">
        <v>6784.8443049999923</v>
      </c>
      <c r="BO79" s="81">
        <v>9120.7260560000013</v>
      </c>
      <c r="BP79" s="81">
        <v>8866.1301829999975</v>
      </c>
      <c r="BQ79" s="87">
        <f>SUM(BM79:BP79)</f>
        <v>32504.543051999997</v>
      </c>
      <c r="BR79" s="81">
        <v>8880.0768599999992</v>
      </c>
      <c r="BS79" s="81">
        <v>8289.9949359999991</v>
      </c>
    </row>
    <row r="80" spans="2:71" s="78" customFormat="1">
      <c r="B80" s="84" t="s">
        <v>66</v>
      </c>
      <c r="C80" s="76" t="s">
        <v>45</v>
      </c>
      <c r="D80" s="77"/>
      <c r="E80" s="77"/>
      <c r="F80" s="77"/>
      <c r="G80" s="77"/>
      <c r="H80" s="77"/>
      <c r="I80" s="88">
        <f t="shared" ref="I80:X80" si="114">I79/I78</f>
        <v>0.68186745280278604</v>
      </c>
      <c r="J80" s="88">
        <f t="shared" si="114"/>
        <v>0.6881131950355085</v>
      </c>
      <c r="K80" s="88">
        <f t="shared" si="114"/>
        <v>0.78026931611873729</v>
      </c>
      <c r="L80" s="88">
        <f t="shared" si="114"/>
        <v>0.79658736425243071</v>
      </c>
      <c r="M80" s="88">
        <f t="shared" si="114"/>
        <v>0.73599419963073465</v>
      </c>
      <c r="N80" s="88">
        <f t="shared" si="114"/>
        <v>0.78234950287386196</v>
      </c>
      <c r="O80" s="88">
        <f t="shared" si="114"/>
        <v>0.7777430830265043</v>
      </c>
      <c r="P80" s="88">
        <f t="shared" si="114"/>
        <v>0.81588537571655873</v>
      </c>
      <c r="Q80" s="88">
        <f t="shared" si="114"/>
        <v>0.81048612353489269</v>
      </c>
      <c r="R80" s="88">
        <f t="shared" si="114"/>
        <v>0.79688473176750818</v>
      </c>
      <c r="S80" s="88">
        <f t="shared" si="114"/>
        <v>0.81617690117315966</v>
      </c>
      <c r="T80" s="88">
        <f t="shared" si="114"/>
        <v>0.80635830257692309</v>
      </c>
      <c r="U80" s="88">
        <f t="shared" si="114"/>
        <v>0.81403776050185916</v>
      </c>
      <c r="V80" s="88">
        <f t="shared" si="114"/>
        <v>0.8303159279667256</v>
      </c>
      <c r="W80" s="88">
        <f t="shared" si="114"/>
        <v>0.81701666449668264</v>
      </c>
      <c r="X80" s="88">
        <f t="shared" si="114"/>
        <v>0.82960694936712887</v>
      </c>
      <c r="Y80" s="88">
        <v>0.79480848023677586</v>
      </c>
      <c r="Z80" s="88">
        <v>0.81899999999999995</v>
      </c>
      <c r="AA80" s="88">
        <v>0.81795986055224801</v>
      </c>
      <c r="AB80" s="88">
        <f t="shared" ref="AB80:AK80" si="115">AB79/AB78</f>
        <v>0.81566122697519161</v>
      </c>
      <c r="AC80" s="88">
        <f t="shared" si="115"/>
        <v>0.82490384617484713</v>
      </c>
      <c r="AD80" s="88">
        <f t="shared" si="115"/>
        <v>0.81176790125230203</v>
      </c>
      <c r="AE80" s="88">
        <f t="shared" si="115"/>
        <v>0.82420430721733962</v>
      </c>
      <c r="AF80" s="88">
        <f t="shared" si="115"/>
        <v>0.83190216528838223</v>
      </c>
      <c r="AG80" s="88">
        <f t="shared" si="115"/>
        <v>0.82335251625296368</v>
      </c>
      <c r="AH80" s="88">
        <f t="shared" si="115"/>
        <v>0.82126307315943681</v>
      </c>
      <c r="AI80" s="88">
        <f t="shared" si="115"/>
        <v>0.79916520615465847</v>
      </c>
      <c r="AJ80" s="88">
        <f t="shared" si="115"/>
        <v>0.83747819415103419</v>
      </c>
      <c r="AK80" s="88">
        <f t="shared" si="115"/>
        <v>0.84681740606196143</v>
      </c>
      <c r="AL80" s="88">
        <v>0.82682877116039222</v>
      </c>
      <c r="AM80" s="88">
        <v>0.82257650087353484</v>
      </c>
      <c r="AN80" s="88">
        <v>0.77197335670186917</v>
      </c>
      <c r="AO80" s="88">
        <v>0.81607556076490029</v>
      </c>
      <c r="AP80" s="88">
        <v>0.83589652317546093</v>
      </c>
      <c r="AQ80" s="88">
        <v>0.81221475483303218</v>
      </c>
      <c r="AS80" s="88">
        <f t="shared" ref="AS80:BB80" si="116">AS79/AS78</f>
        <v>0.82257650087353484</v>
      </c>
      <c r="AT80" s="88">
        <f t="shared" si="116"/>
        <v>0.77197335670186917</v>
      </c>
      <c r="AU80" s="88">
        <f t="shared" si="116"/>
        <v>0.81607556076490029</v>
      </c>
      <c r="AV80" s="88">
        <f t="shared" si="116"/>
        <v>0.83589652317546093</v>
      </c>
      <c r="AW80" s="88">
        <f t="shared" si="116"/>
        <v>0.81221475483303218</v>
      </c>
      <c r="AX80" s="88">
        <f t="shared" si="116"/>
        <v>0.8210632151283983</v>
      </c>
      <c r="AY80" s="88">
        <f t="shared" si="116"/>
        <v>0.79899432909018553</v>
      </c>
      <c r="AZ80" s="88">
        <f t="shared" si="116"/>
        <v>0.82115992332464893</v>
      </c>
      <c r="BA80" s="88">
        <f t="shared" si="116"/>
        <v>0.85242319328414284</v>
      </c>
      <c r="BB80" s="88">
        <f t="shared" si="116"/>
        <v>0.82495104781724793</v>
      </c>
      <c r="BC80" s="88">
        <f>BC79/BC78</f>
        <v>0.81104339181908636</v>
      </c>
      <c r="BD80" s="89">
        <f t="shared" ref="BD80:BG80" si="117">BD79/BD78</f>
        <v>0.60843650147588535</v>
      </c>
      <c r="BE80" s="89">
        <f t="shared" si="117"/>
        <v>0.75125753039573517</v>
      </c>
      <c r="BF80" s="89">
        <f t="shared" si="117"/>
        <v>0.83278809557753641</v>
      </c>
      <c r="BG80" s="89">
        <f t="shared" si="117"/>
        <v>0.79971942695720122</v>
      </c>
      <c r="BH80" s="88">
        <f t="shared" ref="BH80:BL80" si="118">BH79/BH78</f>
        <v>0.71802084632675567</v>
      </c>
      <c r="BI80" s="88">
        <f t="shared" si="118"/>
        <v>0.78733894138545479</v>
      </c>
      <c r="BJ80" s="88">
        <f t="shared" si="118"/>
        <v>0.82093731380455237</v>
      </c>
      <c r="BK80" s="88">
        <f t="shared" si="118"/>
        <v>0.83937644984361248</v>
      </c>
      <c r="BL80" s="89">
        <f t="shared" si="118"/>
        <v>0.79982293295559792</v>
      </c>
      <c r="BM80" s="88">
        <f t="shared" ref="BM80:BO80" si="119">BM79/BM78</f>
        <v>0.81818490092115115</v>
      </c>
      <c r="BN80" s="88">
        <f t="shared" si="119"/>
        <v>0.74632782808281273</v>
      </c>
      <c r="BO80" s="88">
        <f t="shared" si="119"/>
        <v>0.81578308093343732</v>
      </c>
      <c r="BP80" s="88">
        <v>0.79381858882884537</v>
      </c>
      <c r="BQ80" s="89">
        <f t="shared" ref="BQ80:BS80" si="120">BQ79/BQ78</f>
        <v>0.79489765228065168</v>
      </c>
      <c r="BR80" s="88">
        <f t="shared" si="120"/>
        <v>0.78423614728743762</v>
      </c>
      <c r="BS80" s="88">
        <f t="shared" si="120"/>
        <v>0.77306969780938917</v>
      </c>
    </row>
    <row r="81" spans="1:71"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3.6010335672824572</v>
      </c>
      <c r="BI81" s="92">
        <v>4.2484752471301572</v>
      </c>
      <c r="BJ81" s="92">
        <v>5.0142945774362389</v>
      </c>
      <c r="BK81" s="92">
        <v>5.7132105752435516</v>
      </c>
      <c r="BL81" s="92">
        <v>4.8304829700269831</v>
      </c>
      <c r="BM81" s="92">
        <v>5.8436496636531734</v>
      </c>
      <c r="BN81" s="92">
        <v>7.0758471063648809</v>
      </c>
      <c r="BO81" s="92">
        <v>7.1368608749409503</v>
      </c>
      <c r="BP81" s="92">
        <v>7.111856248933524</v>
      </c>
      <c r="BQ81" s="92">
        <v>6.7277592170020064</v>
      </c>
      <c r="BR81" s="92">
        <v>7.2381824827678143</v>
      </c>
      <c r="BS81" s="92">
        <v>7.1189379222683051</v>
      </c>
    </row>
    <row r="82" spans="1:71"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c r="BK82" s="88"/>
      <c r="BL82" s="89"/>
      <c r="BM82" s="88"/>
      <c r="BN82" s="88"/>
      <c r="BO82" s="88"/>
      <c r="BP82" s="88"/>
      <c r="BQ82" s="88"/>
      <c r="BR82" s="88"/>
      <c r="BS82" s="88"/>
    </row>
    <row r="83" spans="1:71"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c r="BK83" s="81"/>
      <c r="BL83" s="93"/>
      <c r="BM83" s="81"/>
      <c r="BN83" s="81"/>
      <c r="BO83" s="81"/>
      <c r="BP83" s="81"/>
      <c r="BQ83" s="81"/>
      <c r="BR83" s="81"/>
      <c r="BS83" s="81"/>
    </row>
    <row r="84" spans="1:71"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c r="BK84" s="81">
        <v>6174.2812659999963</v>
      </c>
      <c r="BL84" s="95">
        <f>SUM(BH84:BK84)</f>
        <v>17847.817458999998</v>
      </c>
      <c r="BM84" s="81">
        <v>6006.5886959999989</v>
      </c>
      <c r="BN84" s="81">
        <v>5521.0861640000094</v>
      </c>
      <c r="BO84" s="81">
        <v>5848.3208979999999</v>
      </c>
      <c r="BP84" s="81">
        <v>6009.0552390000003</v>
      </c>
      <c r="BQ84" s="95">
        <f>SUM(BM84:BP84)</f>
        <v>23385.050997000009</v>
      </c>
      <c r="BR84" s="81">
        <v>5871.307557000001</v>
      </c>
      <c r="BS84" s="81">
        <v>5881.8942499999994</v>
      </c>
    </row>
    <row r="85" spans="1:71"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c r="BK85" s="81">
        <v>4757.7639350000009</v>
      </c>
      <c r="BL85" s="95">
        <f>SUM(BH85:BK85)</f>
        <v>13359.774925000002</v>
      </c>
      <c r="BM85" s="81">
        <v>4870.3787730000004</v>
      </c>
      <c r="BN85" s="81">
        <v>4402.2336929999947</v>
      </c>
      <c r="BO85" s="81">
        <v>4773.9367460000012</v>
      </c>
      <c r="BP85" s="81">
        <v>4896.2747760000002</v>
      </c>
      <c r="BQ85" s="95">
        <f>SUM(BM85:BP85)</f>
        <v>18942.823987999996</v>
      </c>
      <c r="BR85" s="81">
        <v>4807.4610919999986</v>
      </c>
      <c r="BS85" s="81">
        <v>4643.8699269999997</v>
      </c>
    </row>
    <row r="86" spans="1:71"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121">N85/N84</f>
        <v>0.80708869824965779</v>
      </c>
      <c r="O86" s="88">
        <f t="shared" si="121"/>
        <v>0.74781007950417888</v>
      </c>
      <c r="P86" s="88">
        <f t="shared" si="121"/>
        <v>0.78142683478683239</v>
      </c>
      <c r="Q86" s="88">
        <f t="shared" si="121"/>
        <v>0.80257404275672739</v>
      </c>
      <c r="R86" s="88">
        <f t="shared" si="121"/>
        <v>0.78561052036998102</v>
      </c>
      <c r="S86" s="88">
        <f t="shared" si="121"/>
        <v>0.81689826003236476</v>
      </c>
      <c r="T86" s="88">
        <f t="shared" si="121"/>
        <v>0.77070845162078305</v>
      </c>
      <c r="U86" s="88">
        <f t="shared" si="121"/>
        <v>0.8150214205963876</v>
      </c>
      <c r="V86" s="88">
        <f t="shared" si="121"/>
        <v>0.81292300858526034</v>
      </c>
      <c r="W86" s="88">
        <f t="shared" si="121"/>
        <v>0.80497565600504872</v>
      </c>
      <c r="X86" s="88">
        <f t="shared" si="121"/>
        <v>0.82417647381011117</v>
      </c>
      <c r="Y86" s="88">
        <v>0.77928437130406758</v>
      </c>
      <c r="Z86" s="88">
        <v>0.81399999999999995</v>
      </c>
      <c r="AA86" s="88">
        <v>0.81546249676089</v>
      </c>
      <c r="AB86" s="88">
        <f t="shared" ref="AB86:AK86" si="122">AB85/AB84</f>
        <v>0.80906991285090313</v>
      </c>
      <c r="AC86" s="88">
        <f t="shared" si="122"/>
        <v>0.83740743590074118</v>
      </c>
      <c r="AD86" s="88">
        <f t="shared" si="122"/>
        <v>0.78837436553875739</v>
      </c>
      <c r="AE86" s="88">
        <f t="shared" si="122"/>
        <v>0.79640451576347482</v>
      </c>
      <c r="AF86" s="88">
        <f t="shared" si="122"/>
        <v>0.81189649089009686</v>
      </c>
      <c r="AG86" s="88">
        <f t="shared" si="122"/>
        <v>0.80906194211231108</v>
      </c>
      <c r="AH86" s="88">
        <f t="shared" si="122"/>
        <v>0.82105131473743942</v>
      </c>
      <c r="AI86" s="88">
        <f t="shared" si="122"/>
        <v>0.79398209129681629</v>
      </c>
      <c r="AJ86" s="88">
        <f t="shared" si="122"/>
        <v>0.81724203819307728</v>
      </c>
      <c r="AK86" s="88">
        <f t="shared" si="122"/>
        <v>0.82320199307974506</v>
      </c>
      <c r="AL86" s="88">
        <v>0.81473894565291904</v>
      </c>
      <c r="AM86" s="88">
        <v>0.83634180190080831</v>
      </c>
      <c r="AN86" s="88">
        <v>0.80291515512463141</v>
      </c>
      <c r="AO86" s="88">
        <v>0.81443501240754601</v>
      </c>
      <c r="AP86" s="88">
        <v>0.82255791346189933</v>
      </c>
      <c r="AQ86" s="88">
        <v>0.81984189758147663</v>
      </c>
      <c r="AS86" s="81">
        <v>5273.6003840000003</v>
      </c>
      <c r="AT86" s="88">
        <f t="shared" ref="AT86:BB86" si="123">AT85/AT84</f>
        <v>0.80291515512463141</v>
      </c>
      <c r="AU86" s="88">
        <f t="shared" si="123"/>
        <v>0.81443501240754601</v>
      </c>
      <c r="AV86" s="88">
        <f t="shared" si="123"/>
        <v>0.82255791346189933</v>
      </c>
      <c r="AW86" s="88">
        <f t="shared" si="123"/>
        <v>0.81984189758147663</v>
      </c>
      <c r="AX86" s="88">
        <f t="shared" si="123"/>
        <v>0.84166122079921224</v>
      </c>
      <c r="AY86" s="88">
        <f t="shared" si="123"/>
        <v>0.79488124115033398</v>
      </c>
      <c r="AZ86" s="88">
        <f t="shared" si="123"/>
        <v>0.81273010721178118</v>
      </c>
      <c r="BA86" s="88">
        <f t="shared" si="123"/>
        <v>0.7832769421151714</v>
      </c>
      <c r="BB86" s="88">
        <f t="shared" si="123"/>
        <v>0.80815427626226088</v>
      </c>
      <c r="BC86" s="88">
        <f>BC85/BC84</f>
        <v>0.79915377207137428</v>
      </c>
      <c r="BD86" s="89">
        <f t="shared" ref="BD86:BG86" si="124">BD85/BD84</f>
        <v>0.54563947347714981</v>
      </c>
      <c r="BE86" s="89">
        <f t="shared" si="124"/>
        <v>0.67472709500797368</v>
      </c>
      <c r="BF86" s="89">
        <f t="shared" si="124"/>
        <v>0.71912954473513191</v>
      </c>
      <c r="BG86" s="89">
        <f t="shared" si="124"/>
        <v>0.76047424696309607</v>
      </c>
      <c r="BH86" s="88">
        <f t="shared" ref="BH86:BL86" si="125">BH85/BH84</f>
        <v>0.71518459431422743</v>
      </c>
      <c r="BI86" s="88">
        <f t="shared" si="125"/>
        <v>0.68847085593017532</v>
      </c>
      <c r="BJ86" s="88">
        <f t="shared" si="125"/>
        <v>0.7830003520910479</v>
      </c>
      <c r="BK86" s="88">
        <f t="shared" si="125"/>
        <v>0.77057777740052891</v>
      </c>
      <c r="BL86" s="89">
        <f t="shared" si="125"/>
        <v>0.74853829918924675</v>
      </c>
      <c r="BM86" s="88">
        <f t="shared" ref="BM86:BO86" si="126">BM85/BM84</f>
        <v>0.81083939978166952</v>
      </c>
      <c r="BN86" s="88">
        <f t="shared" si="126"/>
        <v>0.79734921032469275</v>
      </c>
      <c r="BO86" s="88">
        <f t="shared" si="126"/>
        <v>0.81629186039237089</v>
      </c>
      <c r="BP86" s="88">
        <v>0.81481607029041325</v>
      </c>
      <c r="BQ86" s="89">
        <f t="shared" ref="BQ86:BS86" si="127">BQ85/BQ84</f>
        <v>0.81003988361753454</v>
      </c>
      <c r="BR86" s="88">
        <f t="shared" si="127"/>
        <v>0.81880586995793747</v>
      </c>
      <c r="BS86" s="88">
        <f t="shared" si="127"/>
        <v>0.78951945234309517</v>
      </c>
    </row>
    <row r="87" spans="1:71"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81">
        <v>5273.6003840000003</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4.9933047873619492</v>
      </c>
      <c r="BI87" s="92">
        <v>4.9388919322414857</v>
      </c>
      <c r="BJ87" s="92">
        <v>6.2603251454058748</v>
      </c>
      <c r="BK87" s="92">
        <v>6.3560702955601345</v>
      </c>
      <c r="BL87" s="92">
        <v>5.8139600518889427</v>
      </c>
      <c r="BM87" s="92">
        <v>6.6380308969101121</v>
      </c>
      <c r="BN87" s="92">
        <v>7.6124352027873936</v>
      </c>
      <c r="BO87" s="92">
        <v>8.0110668660237394</v>
      </c>
      <c r="BP87" s="92">
        <v>8.2384780295654796</v>
      </c>
      <c r="BQ87" s="92">
        <v>7.6594883993173433</v>
      </c>
      <c r="BR87" s="92">
        <v>8.1540326135434764</v>
      </c>
      <c r="BS87" s="92">
        <v>7.4826374489525689</v>
      </c>
    </row>
    <row r="88" spans="1:71" s="123" customFormat="1">
      <c r="B88" s="124"/>
      <c r="C88" s="125"/>
      <c r="D88" s="119"/>
      <c r="E88" s="119"/>
      <c r="F88" s="119"/>
      <c r="G88" s="119"/>
      <c r="H88" s="119"/>
      <c r="I88" s="126"/>
      <c r="J88" s="126"/>
      <c r="K88" s="126"/>
      <c r="L88" s="126"/>
      <c r="M88" s="126"/>
      <c r="N88" s="127"/>
      <c r="O88" s="127"/>
      <c r="P88" s="127"/>
      <c r="Q88" s="127"/>
      <c r="R88" s="126"/>
      <c r="S88" s="127"/>
      <c r="T88" s="127"/>
      <c r="U88" s="127"/>
      <c r="V88" s="127"/>
      <c r="W88" s="126"/>
      <c r="X88" s="127"/>
      <c r="Y88" s="127"/>
      <c r="Z88" s="127"/>
      <c r="AA88" s="127"/>
      <c r="AB88" s="126"/>
      <c r="AC88" s="127"/>
      <c r="AD88" s="127"/>
      <c r="AE88" s="127"/>
      <c r="AF88" s="127"/>
      <c r="AG88" s="126"/>
      <c r="AH88" s="127"/>
      <c r="AI88" s="127"/>
      <c r="AJ88" s="127"/>
      <c r="AK88" s="127"/>
      <c r="AL88" s="126"/>
      <c r="AM88" s="126"/>
      <c r="AN88" s="126"/>
      <c r="AO88" s="126"/>
      <c r="AP88" s="126"/>
      <c r="AQ88" s="126"/>
      <c r="AS88" s="126"/>
      <c r="AT88" s="126"/>
      <c r="AU88" s="126"/>
      <c r="AV88" s="126"/>
      <c r="AW88" s="126"/>
      <c r="AX88" s="126"/>
      <c r="AY88" s="126"/>
      <c r="AZ88" s="126"/>
      <c r="BA88" s="126"/>
      <c r="BB88" s="126"/>
      <c r="BC88" s="126"/>
      <c r="BD88" s="128"/>
      <c r="BE88" s="128"/>
      <c r="BF88" s="128"/>
      <c r="BG88" s="128"/>
      <c r="BH88" s="130" t="s">
        <v>207</v>
      </c>
      <c r="BI88" s="128"/>
      <c r="BJ88" s="130" t="s">
        <v>207</v>
      </c>
      <c r="BK88" s="128"/>
      <c r="BL88" s="128"/>
      <c r="BM88" s="128"/>
      <c r="BN88" s="128"/>
      <c r="BO88" s="128"/>
      <c r="BP88" s="128"/>
      <c r="BQ88" s="128"/>
      <c r="BR88" s="128"/>
    </row>
    <row r="89" spans="1:71" s="123" customFormat="1">
      <c r="C89" s="125"/>
      <c r="D89" s="119"/>
      <c r="E89" s="119"/>
      <c r="F89" s="119"/>
      <c r="G89" s="119"/>
      <c r="H89" s="119"/>
      <c r="I89" s="126"/>
      <c r="J89" s="126"/>
      <c r="K89" s="126"/>
      <c r="L89" s="126"/>
      <c r="M89" s="126"/>
      <c r="N89" s="127"/>
      <c r="O89" s="127"/>
      <c r="P89" s="127"/>
      <c r="Q89" s="127"/>
      <c r="R89" s="126"/>
      <c r="S89" s="127"/>
      <c r="T89" s="127"/>
      <c r="U89" s="127"/>
      <c r="V89" s="127"/>
      <c r="W89" s="126"/>
      <c r="X89" s="127"/>
      <c r="Y89" s="127"/>
      <c r="Z89" s="127"/>
      <c r="AA89" s="127"/>
      <c r="AB89" s="126"/>
      <c r="AC89" s="127"/>
      <c r="AD89" s="127"/>
      <c r="AE89" s="127"/>
      <c r="AF89" s="127"/>
      <c r="AG89" s="126"/>
      <c r="AH89" s="127"/>
      <c r="AI89" s="127"/>
      <c r="AJ89" s="127"/>
      <c r="AK89" s="127"/>
      <c r="AL89" s="126"/>
      <c r="AM89" s="126"/>
      <c r="AN89" s="126"/>
      <c r="AO89" s="126"/>
      <c r="AP89" s="126"/>
      <c r="AQ89" s="126"/>
      <c r="AS89" s="126"/>
      <c r="AT89" s="126"/>
      <c r="AU89" s="126"/>
      <c r="AV89" s="126"/>
      <c r="AW89" s="126"/>
      <c r="AX89" s="126"/>
      <c r="AY89" s="126"/>
      <c r="AZ89" s="126"/>
      <c r="BA89" s="126"/>
      <c r="BB89" s="126"/>
      <c r="BC89" s="126"/>
      <c r="BD89" s="128"/>
      <c r="BE89" s="128"/>
      <c r="BF89" s="128"/>
      <c r="BG89" s="128"/>
      <c r="BH89" s="128"/>
      <c r="BI89" s="128"/>
      <c r="BJ89" s="128"/>
      <c r="BK89" s="128"/>
      <c r="BL89" s="128"/>
      <c r="BM89" s="128"/>
      <c r="BN89" s="128"/>
      <c r="BO89" s="129" t="s">
        <v>202</v>
      </c>
      <c r="BR89" s="128"/>
    </row>
    <row r="90" spans="1:71" s="59" customFormat="1">
      <c r="B90" s="61"/>
      <c r="C90" s="62"/>
      <c r="D90" s="72"/>
      <c r="E90" s="72"/>
      <c r="F90" s="72"/>
      <c r="G90" s="72"/>
      <c r="H90" s="72"/>
      <c r="I90" s="72"/>
      <c r="J90" s="72"/>
      <c r="K90" s="72"/>
      <c r="L90" s="72"/>
      <c r="M90" s="72"/>
      <c r="R90" s="72"/>
      <c r="W90" s="72"/>
      <c r="AB90" s="72"/>
      <c r="BD90" s="96"/>
      <c r="BE90" s="96"/>
      <c r="BF90" s="96"/>
      <c r="BG90" s="96"/>
      <c r="BL90" s="96"/>
    </row>
    <row r="91" spans="1:71" s="59" customFormat="1">
      <c r="A91" s="53" t="s">
        <v>76</v>
      </c>
      <c r="B91" s="54"/>
      <c r="C91" s="55"/>
      <c r="D91" s="56"/>
      <c r="E91" s="56"/>
      <c r="F91" s="56"/>
      <c r="G91" s="56"/>
      <c r="H91" s="57"/>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S91" s="56"/>
      <c r="AT91" s="56"/>
      <c r="AU91" s="56"/>
      <c r="AV91" s="56"/>
      <c r="AW91" s="56"/>
      <c r="AX91" s="56"/>
      <c r="AY91" s="56"/>
      <c r="AZ91" s="56"/>
      <c r="BA91" s="56"/>
      <c r="BB91" s="56"/>
      <c r="BC91" s="56"/>
      <c r="BD91" s="97"/>
      <c r="BE91" s="97"/>
      <c r="BF91" s="97"/>
      <c r="BG91" s="97"/>
      <c r="BH91" s="56"/>
      <c r="BI91" s="56"/>
      <c r="BJ91" s="56"/>
      <c r="BK91" s="56"/>
      <c r="BL91" s="97"/>
      <c r="BM91" s="56"/>
      <c r="BN91" s="56"/>
      <c r="BO91" s="56"/>
      <c r="BP91" s="54"/>
      <c r="BQ91" s="54"/>
      <c r="BR91" s="56"/>
      <c r="BS91" s="56"/>
    </row>
    <row r="92" spans="1:71" s="59" customFormat="1">
      <c r="B92" s="61" t="s">
        <v>77</v>
      </c>
      <c r="C92" s="62" t="s">
        <v>64</v>
      </c>
      <c r="D92" s="63">
        <v>1855.0023528743613</v>
      </c>
      <c r="E92" s="63">
        <v>1916.7048892366106</v>
      </c>
      <c r="F92" s="63">
        <v>1921.6506064861546</v>
      </c>
      <c r="G92" s="63">
        <v>1990.126526218095</v>
      </c>
      <c r="H92" s="63">
        <v>7683.4843748152216</v>
      </c>
      <c r="I92" s="63">
        <v>1885.0285595446069</v>
      </c>
      <c r="J92" s="63">
        <v>1847.7965107501025</v>
      </c>
      <c r="K92" s="63">
        <v>1862.7511404954494</v>
      </c>
      <c r="L92" s="63">
        <v>2050.3688495567148</v>
      </c>
      <c r="M92" s="63">
        <v>7645.9450603468731</v>
      </c>
      <c r="N92" s="63">
        <v>1957.0936171875001</v>
      </c>
      <c r="O92" s="63">
        <v>1906.9763470629332</v>
      </c>
      <c r="P92" s="63">
        <v>1864.1814619050751</v>
      </c>
      <c r="Q92" s="63">
        <v>1923.6293798479865</v>
      </c>
      <c r="R92" s="63">
        <v>7651.8808060034944</v>
      </c>
      <c r="S92" s="63">
        <v>1827.5360964174497</v>
      </c>
      <c r="T92" s="63">
        <v>1763.0738750860598</v>
      </c>
      <c r="U92" s="63">
        <v>1774.00563558403</v>
      </c>
      <c r="V92" s="63">
        <v>1855.0970498923059</v>
      </c>
      <c r="W92" s="63">
        <v>7219.7126569918155</v>
      </c>
      <c r="X92" s="63">
        <v>1767.4547019910285</v>
      </c>
      <c r="Y92" s="63">
        <v>1739.8600777561123</v>
      </c>
      <c r="Z92" s="63">
        <v>1765.2339567227036</v>
      </c>
      <c r="AA92" s="63">
        <v>1810.2102124100002</v>
      </c>
      <c r="AB92" s="63">
        <f>+X92+Y92+AA92+Z92</f>
        <v>7082.7589488798449</v>
      </c>
      <c r="AC92" s="63">
        <v>1707.0333090240001</v>
      </c>
      <c r="AD92" s="63">
        <v>1633.1690837789999</v>
      </c>
      <c r="AE92" s="63">
        <v>1661.181768909832</v>
      </c>
      <c r="AF92" s="63">
        <v>1702.7480186405901</v>
      </c>
      <c r="AG92" s="63">
        <v>6704.132180655999</v>
      </c>
      <c r="AH92" s="63">
        <v>1532.5903807423299</v>
      </c>
      <c r="AI92" s="63">
        <v>1482.7805788239095</v>
      </c>
      <c r="AJ92" s="63">
        <v>1573.3237693946301</v>
      </c>
      <c r="AK92" s="63">
        <v>1641.60903955308</v>
      </c>
      <c r="AL92" s="63">
        <f>SUM(AH92:AK92)</f>
        <v>6230.3037685139498</v>
      </c>
      <c r="AM92" s="63">
        <v>1609.8891584331984</v>
      </c>
      <c r="AN92" s="63">
        <v>1593.67063274308</v>
      </c>
      <c r="AO92" s="63">
        <v>1634.9935982314771</v>
      </c>
      <c r="AP92" s="63">
        <v>1659.0931747649399</v>
      </c>
      <c r="AQ92" s="63">
        <f>SUM(AM92:AP92)</f>
        <v>6497.6465641726954</v>
      </c>
      <c r="AS92" s="63">
        <v>1609.8891584331984</v>
      </c>
      <c r="AT92" s="63">
        <v>1593.67063274308</v>
      </c>
      <c r="AU92" s="63">
        <v>1634.9935982314771</v>
      </c>
      <c r="AV92" s="63">
        <v>1659.0931747649399</v>
      </c>
      <c r="AW92" s="63">
        <f>SUM(AS92:AV92)</f>
        <v>6497.6465641726954</v>
      </c>
      <c r="AX92" s="63">
        <v>1603.6406981164396</v>
      </c>
      <c r="AY92" s="63">
        <v>1521.3048098414699</v>
      </c>
      <c r="AZ92" s="63">
        <v>1591.7918246897798</v>
      </c>
      <c r="BA92" s="63">
        <v>1639.9323440650901</v>
      </c>
      <c r="BB92" s="63">
        <f>SUM(AX92:BA92)</f>
        <v>6356.6696767127796</v>
      </c>
      <c r="BC92" s="63">
        <v>1586.7717722118705</v>
      </c>
      <c r="BD92" s="66">
        <v>918.77165869438602</v>
      </c>
      <c r="BE92" s="66">
        <v>957.92253705428004</v>
      </c>
      <c r="BF92" s="66">
        <v>1244.7887880726498</v>
      </c>
      <c r="BG92" s="66">
        <f>SUM(BC92:BF92)</f>
        <v>4708.2547560331859</v>
      </c>
      <c r="BH92" s="63">
        <v>1119.2926481545601</v>
      </c>
      <c r="BI92" s="63">
        <v>1095.845559488675</v>
      </c>
      <c r="BJ92" s="63">
        <v>1178.440315879724</v>
      </c>
      <c r="BK92" s="63">
        <v>1394.5017206188761</v>
      </c>
      <c r="BL92" s="66">
        <f>SUM(BH92:BK92)</f>
        <v>4788.0802441418355</v>
      </c>
      <c r="BM92" s="63">
        <v>1429.8556306813298</v>
      </c>
      <c r="BN92" s="63">
        <v>1459.2791185063197</v>
      </c>
      <c r="BO92" s="63">
        <v>1624.4346468142919</v>
      </c>
      <c r="BP92" s="63">
        <v>1742.170679617665</v>
      </c>
      <c r="BQ92" s="66">
        <f>SUM(BM92:BP92)</f>
        <v>6255.7400756196066</v>
      </c>
      <c r="BR92" s="63">
        <v>1703.1092793830983</v>
      </c>
      <c r="BS92" s="63">
        <v>1760.9613766700002</v>
      </c>
    </row>
    <row r="93" spans="1:71" s="59" customFormat="1">
      <c r="B93" s="61" t="s">
        <v>78</v>
      </c>
      <c r="C93" s="62" t="s">
        <v>64</v>
      </c>
      <c r="D93" s="63">
        <v>1071.3371069420004</v>
      </c>
      <c r="E93" s="63">
        <v>1137.4533681409998</v>
      </c>
      <c r="F93" s="63">
        <v>1131.0048851510001</v>
      </c>
      <c r="G93" s="63">
        <v>1258.0470372539996</v>
      </c>
      <c r="H93" s="63">
        <v>4597.8423974879997</v>
      </c>
      <c r="I93" s="63">
        <v>1098.5098371475394</v>
      </c>
      <c r="J93" s="63">
        <v>1082.9418434107058</v>
      </c>
      <c r="K93" s="63">
        <v>1067.4753020672965</v>
      </c>
      <c r="L93" s="63">
        <v>1239.3834383241056</v>
      </c>
      <c r="M93" s="63">
        <v>4488.3104209496469</v>
      </c>
      <c r="N93" s="63">
        <v>1098.4145883789063</v>
      </c>
      <c r="O93" s="63">
        <v>1118.703088159589</v>
      </c>
      <c r="P93" s="63">
        <v>1059.3376530757891</v>
      </c>
      <c r="Q93" s="63">
        <v>1190.2656118606233</v>
      </c>
      <c r="R93" s="63">
        <v>4466.7209414749077</v>
      </c>
      <c r="S93" s="63">
        <v>1072.129740011226</v>
      </c>
      <c r="T93" s="63">
        <v>1049.8260476305943</v>
      </c>
      <c r="U93" s="63">
        <v>1039.4824972101783</v>
      </c>
      <c r="V93" s="63">
        <v>1155.7427490336843</v>
      </c>
      <c r="W93" s="63">
        <v>4317.1810313255055</v>
      </c>
      <c r="X93" s="63">
        <v>969.47369561537653</v>
      </c>
      <c r="Y93" s="63">
        <v>918.67996889866458</v>
      </c>
      <c r="Z93" s="63">
        <v>907.92559773384642</v>
      </c>
      <c r="AA93" s="63">
        <v>1000.9206894360004</v>
      </c>
      <c r="AB93" s="63">
        <f>+X93+Y93+AA93+Z93</f>
        <v>3796.999951683888</v>
      </c>
      <c r="AC93" s="63">
        <v>874.52350338799999</v>
      </c>
      <c r="AD93" s="63">
        <v>796.95935837499997</v>
      </c>
      <c r="AE93" s="63">
        <v>824.49859421935116</v>
      </c>
      <c r="AF93" s="63">
        <v>970.29781650877192</v>
      </c>
      <c r="AG93" s="63">
        <v>3465.9083701879999</v>
      </c>
      <c r="AH93" s="63">
        <v>810.43456274258097</v>
      </c>
      <c r="AI93" s="63">
        <v>798.74661853816247</v>
      </c>
      <c r="AJ93" s="63">
        <v>852.97359979657301</v>
      </c>
      <c r="AK93" s="63">
        <v>959.17543874281296</v>
      </c>
      <c r="AL93" s="63">
        <f>SUM(AH93:AK93)</f>
        <v>3421.3302198201291</v>
      </c>
      <c r="AM93" s="63">
        <v>881.86994880840018</v>
      </c>
      <c r="AN93" s="63">
        <v>875.002324302327</v>
      </c>
      <c r="AO93" s="63">
        <v>874.79886326398014</v>
      </c>
      <c r="AP93" s="63">
        <v>950.85035035791998</v>
      </c>
      <c r="AQ93" s="63">
        <f>SUM(AM93:AP93)</f>
        <v>3582.5214867326272</v>
      </c>
      <c r="AS93" s="63">
        <v>881.86994880840018</v>
      </c>
      <c r="AT93" s="63">
        <v>875.002324302327</v>
      </c>
      <c r="AU93" s="63">
        <v>874.79886326398014</v>
      </c>
      <c r="AV93" s="63">
        <v>950.85035035791998</v>
      </c>
      <c r="AW93" s="63">
        <f>SUM(AS93:AV93)</f>
        <v>3582.5214867326272</v>
      </c>
      <c r="AX93" s="63">
        <v>898.76720157398188</v>
      </c>
      <c r="AY93" s="63">
        <v>849.48385541879702</v>
      </c>
      <c r="AZ93" s="63">
        <v>853.18237269153701</v>
      </c>
      <c r="BA93" s="63">
        <v>924.54895193205402</v>
      </c>
      <c r="BB93" s="63">
        <f>SUM(AX93:BA93)</f>
        <v>3525.9823816163703</v>
      </c>
      <c r="BC93" s="63">
        <v>832.34341480455726</v>
      </c>
      <c r="BD93" s="66">
        <v>716.2181121654171</v>
      </c>
      <c r="BE93" s="66">
        <v>696.98491465391305</v>
      </c>
      <c r="BF93" s="66">
        <v>832.23305253649994</v>
      </c>
      <c r="BG93" s="66">
        <f>SUM(BC93:BF93)</f>
        <v>3077.7794941603875</v>
      </c>
      <c r="BH93" s="63">
        <v>731.45491779820009</v>
      </c>
      <c r="BI93" s="63">
        <v>745.35971719197698</v>
      </c>
      <c r="BJ93" s="63">
        <v>725.484412646132</v>
      </c>
      <c r="BK93" s="63">
        <v>832.56271686852563</v>
      </c>
      <c r="BL93" s="66">
        <f>SUM(BH93:BK93)</f>
        <v>3034.8617645048348</v>
      </c>
      <c r="BM93" s="63">
        <v>835.55575022301548</v>
      </c>
      <c r="BN93" s="63">
        <v>847.1542165794873</v>
      </c>
      <c r="BO93" s="63">
        <v>896.93687676041384</v>
      </c>
      <c r="BP93" s="63">
        <v>952.83153542690161</v>
      </c>
      <c r="BQ93" s="66">
        <f>SUM(BM93:BP93)</f>
        <v>3532.4783789898183</v>
      </c>
      <c r="BR93" s="63">
        <v>901.62123444218491</v>
      </c>
      <c r="BS93" s="63">
        <v>889.14550896744936</v>
      </c>
    </row>
    <row r="94" spans="1:71" s="59" customFormat="1">
      <c r="B94" s="61" t="s">
        <v>79</v>
      </c>
      <c r="C94" s="62" t="s">
        <v>45</v>
      </c>
      <c r="D94" s="68">
        <v>0.5775394868270346</v>
      </c>
      <c r="E94" s="68">
        <v>0.59344209665684489</v>
      </c>
      <c r="F94" s="68">
        <v>0.58855906548959258</v>
      </c>
      <c r="G94" s="68">
        <v>0.63214424845876971</v>
      </c>
      <c r="H94" s="68">
        <v>0.59840590195754417</v>
      </c>
      <c r="I94" s="68">
        <v>0.58275501004235286</v>
      </c>
      <c r="J94" s="68">
        <v>0.58607202530710034</v>
      </c>
      <c r="K94" s="68">
        <v>0.57306382954803747</v>
      </c>
      <c r="L94" s="68">
        <v>0.60446852701261899</v>
      </c>
      <c r="M94" s="68">
        <v>0.58701839805608358</v>
      </c>
      <c r="N94" s="68">
        <f t="shared" ref="N94:T94" si="128">N93/N92</f>
        <v>0.56124785178003689</v>
      </c>
      <c r="O94" s="68">
        <f t="shared" si="128"/>
        <v>0.58663710742012154</v>
      </c>
      <c r="P94" s="68">
        <f t="shared" si="128"/>
        <v>0.56825887110432549</v>
      </c>
      <c r="Q94" s="68">
        <f t="shared" si="128"/>
        <v>0.61876036222460029</v>
      </c>
      <c r="R94" s="68">
        <f t="shared" si="128"/>
        <v>0.58374157344040412</v>
      </c>
      <c r="S94" s="68">
        <f t="shared" si="128"/>
        <v>0.58665311296063605</v>
      </c>
      <c r="T94" s="68">
        <f t="shared" si="128"/>
        <v>0.59545210354804323</v>
      </c>
      <c r="U94" s="68">
        <v>0.58595219561856948</v>
      </c>
      <c r="V94" s="68">
        <f>V93/V92</f>
        <v>0.62300931862339959</v>
      </c>
      <c r="W94" s="68">
        <f>W93/W92</f>
        <v>0.5979713094460346</v>
      </c>
      <c r="X94" s="68">
        <f>X93/X92</f>
        <v>0.54851402670929528</v>
      </c>
      <c r="Y94" s="68">
        <v>0.52801945434800768</v>
      </c>
      <c r="Z94" s="68">
        <v>0.51433726066514274</v>
      </c>
      <c r="AA94" s="68">
        <v>0.55293063898000971</v>
      </c>
      <c r="AB94" s="68">
        <f>+AVERAGE(X94:AA94)</f>
        <v>0.5359503451756138</v>
      </c>
      <c r="AC94" s="68">
        <f t="shared" ref="AC94:AQ94" si="129">AC93/AC92</f>
        <v>0.51230605680917296</v>
      </c>
      <c r="AD94" s="68">
        <f t="shared" si="129"/>
        <v>0.48798337311830003</v>
      </c>
      <c r="AE94" s="68">
        <f t="shared" si="129"/>
        <v>0.49633255652717462</v>
      </c>
      <c r="AF94" s="68">
        <f t="shared" si="129"/>
        <v>0.56984228193871056</v>
      </c>
      <c r="AG94" s="68">
        <f t="shared" si="129"/>
        <v>0.51698091218852738</v>
      </c>
      <c r="AH94" s="68">
        <f t="shared" si="129"/>
        <v>0.52880050202979645</v>
      </c>
      <c r="AI94" s="68">
        <f t="shared" si="129"/>
        <v>0.5386816026223521</v>
      </c>
      <c r="AJ94" s="68">
        <f t="shared" si="129"/>
        <v>0.54214753275149008</v>
      </c>
      <c r="AK94" s="68">
        <f t="shared" si="129"/>
        <v>0.58428981300197014</v>
      </c>
      <c r="AL94" s="68">
        <f t="shared" si="129"/>
        <v>0.5491434040681108</v>
      </c>
      <c r="AM94" s="68">
        <f t="shared" si="129"/>
        <v>0.54778302232103204</v>
      </c>
      <c r="AN94" s="68">
        <f t="shared" si="129"/>
        <v>0.54904840832527813</v>
      </c>
      <c r="AO94" s="68">
        <f t="shared" si="129"/>
        <v>0.53504727126162666</v>
      </c>
      <c r="AP94" s="68">
        <f t="shared" si="129"/>
        <v>0.57311449701589923</v>
      </c>
      <c r="AQ94" s="68">
        <f t="shared" si="129"/>
        <v>0.55135677992802112</v>
      </c>
      <c r="AS94" s="68">
        <f t="shared" ref="AS94:BE94" si="130">AS93/AS92</f>
        <v>0.54778302232103204</v>
      </c>
      <c r="AT94" s="68">
        <f t="shared" si="130"/>
        <v>0.54904840832527813</v>
      </c>
      <c r="AU94" s="68">
        <f t="shared" si="130"/>
        <v>0.53504727126162666</v>
      </c>
      <c r="AV94" s="68">
        <f t="shared" si="130"/>
        <v>0.57311449701589923</v>
      </c>
      <c r="AW94" s="68">
        <f t="shared" si="130"/>
        <v>0.55135677992802112</v>
      </c>
      <c r="AX94" s="68">
        <f t="shared" si="130"/>
        <v>0.56045422308727344</v>
      </c>
      <c r="AY94" s="68">
        <f t="shared" si="130"/>
        <v>0.55839161877580523</v>
      </c>
      <c r="AZ94" s="68">
        <f t="shared" si="130"/>
        <v>0.53598866350366603</v>
      </c>
      <c r="BA94" s="68">
        <f t="shared" si="130"/>
        <v>0.56377261859490346</v>
      </c>
      <c r="BB94" s="68">
        <f t="shared" si="130"/>
        <v>0.55469020114944201</v>
      </c>
      <c r="BC94" s="68">
        <f t="shared" si="130"/>
        <v>0.52455143794517933</v>
      </c>
      <c r="BD94" s="69">
        <f t="shared" si="130"/>
        <v>0.77953875197151135</v>
      </c>
      <c r="BE94" s="69">
        <f t="shared" si="130"/>
        <v>0.72760049763232459</v>
      </c>
      <c r="BF94" s="69">
        <f>BF93/BF92</f>
        <v>0.66857370544369665</v>
      </c>
      <c r="BG94" s="69">
        <f>BG93/BG92</f>
        <v>0.65369858974102923</v>
      </c>
      <c r="BH94" s="68">
        <f t="shared" ref="BH94" si="131">BH93/BH92</f>
        <v>0.65349747360906052</v>
      </c>
      <c r="BI94" s="68">
        <f t="shared" ref="BI94:BJ94" si="132">BI93/BI92</f>
        <v>0.68016857917439044</v>
      </c>
      <c r="BJ94" s="68">
        <f t="shared" si="132"/>
        <v>0.61563101912763951</v>
      </c>
      <c r="BK94" s="68">
        <f t="shared" ref="BK94" si="133">BK93/BK92</f>
        <v>0.59703240559576831</v>
      </c>
      <c r="BL94" s="69">
        <f>BL93/BL92</f>
        <v>0.63383686357762181</v>
      </c>
      <c r="BM94" s="68">
        <f t="shared" ref="BM94:BO94" si="134">BM93/BM92</f>
        <v>0.58436371637384887</v>
      </c>
      <c r="BN94" s="68">
        <f t="shared" si="134"/>
        <v>0.58052925299624136</v>
      </c>
      <c r="BO94" s="68">
        <f t="shared" si="134"/>
        <v>0.55215325437647667</v>
      </c>
      <c r="BP94" s="68">
        <v>0.54692203615549828</v>
      </c>
      <c r="BQ94" s="69">
        <f>BQ93/BQ92</f>
        <v>0.56467793359204432</v>
      </c>
      <c r="BR94" s="68">
        <f t="shared" ref="BR94:BS94" si="135">BR93/BR92</f>
        <v>0.5293971710193317</v>
      </c>
      <c r="BS94" s="68">
        <f t="shared" si="135"/>
        <v>0.50492050578010661</v>
      </c>
    </row>
    <row r="95" spans="1:71" s="59" customFormat="1">
      <c r="B95" s="61" t="s">
        <v>80</v>
      </c>
      <c r="C95" s="62" t="s">
        <v>68</v>
      </c>
      <c r="D95" s="63">
        <v>270.38834380600002</v>
      </c>
      <c r="E95" s="63">
        <v>290.28139748100006</v>
      </c>
      <c r="F95" s="63">
        <v>288.050843918</v>
      </c>
      <c r="G95" s="63">
        <v>316.51727892999997</v>
      </c>
      <c r="H95" s="63">
        <v>1165.2378641349999</v>
      </c>
      <c r="I95" s="63">
        <v>270.94503947999999</v>
      </c>
      <c r="J95" s="63">
        <v>282.96116496999997</v>
      </c>
      <c r="K95" s="63">
        <v>283.72177536106983</v>
      </c>
      <c r="L95" s="63">
        <v>316.37927052877427</v>
      </c>
      <c r="M95" s="63">
        <v>1154.0072503398439</v>
      </c>
      <c r="N95" s="63">
        <v>330.72</v>
      </c>
      <c r="O95" s="63">
        <v>289.82436843478166</v>
      </c>
      <c r="P95" s="63">
        <v>275.77745899860457</v>
      </c>
      <c r="Q95" s="63">
        <v>304.0968638183399</v>
      </c>
      <c r="R95" s="63">
        <v>1200.4186912517262</v>
      </c>
      <c r="S95" s="63">
        <v>322.57600000000002</v>
      </c>
      <c r="T95" s="63">
        <v>270.23076090205507</v>
      </c>
      <c r="U95" s="63">
        <v>268.02638002399999</v>
      </c>
      <c r="V95" s="63">
        <v>291.56041223801299</v>
      </c>
      <c r="W95" s="63">
        <v>1102.1871014786079</v>
      </c>
      <c r="X95" s="63">
        <v>238.15441600759596</v>
      </c>
      <c r="Y95" s="63">
        <v>242.35863679170001</v>
      </c>
      <c r="Z95" s="63">
        <v>254.08179555999999</v>
      </c>
      <c r="AA95" s="63">
        <v>288.27006091300001</v>
      </c>
      <c r="AB95" s="63">
        <v>1008.70120251</v>
      </c>
      <c r="AC95" s="63">
        <v>234.40700000000001</v>
      </c>
      <c r="AD95" s="63">
        <v>223.88756588999999</v>
      </c>
      <c r="AE95" s="63">
        <v>231.11667477029999</v>
      </c>
      <c r="AF95" s="63">
        <v>254.87325849999999</v>
      </c>
      <c r="AG95" s="63">
        <v>944.284825633482</v>
      </c>
      <c r="AH95" s="63">
        <v>212.99366118</v>
      </c>
      <c r="AI95" s="63">
        <v>214.225899</v>
      </c>
      <c r="AJ95" s="63">
        <v>222.76191743000001</v>
      </c>
      <c r="AK95" s="63">
        <v>245.96786779999999</v>
      </c>
      <c r="AL95" s="63">
        <f>SUM(AH95:AK95)</f>
        <v>895.94934541000009</v>
      </c>
      <c r="AM95" s="63">
        <v>224.87373991000001</v>
      </c>
      <c r="AN95" s="63">
        <v>230.59822947000001</v>
      </c>
      <c r="AO95" s="63">
        <v>228.47217998999997</v>
      </c>
      <c r="AP95" s="63">
        <v>236.66847221</v>
      </c>
      <c r="AQ95" s="63">
        <f>SUM(AM95:AP95)</f>
        <v>920.61262158</v>
      </c>
      <c r="AS95" s="63">
        <v>224.87373991000001</v>
      </c>
      <c r="AT95" s="63">
        <v>230.59822947000001</v>
      </c>
      <c r="AU95" s="63">
        <v>228.47217998999997</v>
      </c>
      <c r="AV95" s="63">
        <v>236.66847221</v>
      </c>
      <c r="AW95" s="63">
        <f>SUM(AS95:AV95)</f>
        <v>920.61262158</v>
      </c>
      <c r="AX95" s="63">
        <v>214.74674866999999</v>
      </c>
      <c r="AY95" s="63">
        <v>220.10348635</v>
      </c>
      <c r="AZ95" s="63">
        <v>224.81560595709999</v>
      </c>
      <c r="BA95" s="63">
        <v>244.16864390999999</v>
      </c>
      <c r="BB95" s="63">
        <f>SUM(AX95:BA95)</f>
        <v>903.83448488710007</v>
      </c>
      <c r="BC95" s="63">
        <v>226.03673021</v>
      </c>
      <c r="BD95" s="66">
        <v>167.90991029989999</v>
      </c>
      <c r="BE95" s="66">
        <v>178.46286154180001</v>
      </c>
      <c r="BF95" s="66">
        <v>244.16864390999999</v>
      </c>
      <c r="BG95" s="66">
        <f>SUM(BC95:BF95)</f>
        <v>816.57814596169999</v>
      </c>
      <c r="BH95" s="63">
        <v>192.2428121419</v>
      </c>
      <c r="BI95" s="63">
        <v>198.73587961749999</v>
      </c>
      <c r="BJ95" s="63">
        <v>194.45821464749199</v>
      </c>
      <c r="BK95" s="63">
        <v>216.08710806323123</v>
      </c>
      <c r="BL95" s="66">
        <f>SUM(BH95:BK95)</f>
        <v>801.52401447012323</v>
      </c>
      <c r="BM95" s="63">
        <v>215.15095504667104</v>
      </c>
      <c r="BN95" s="63">
        <v>219.06950834431478</v>
      </c>
      <c r="BO95" s="63">
        <v>226.72003406826272</v>
      </c>
      <c r="BP95" s="63">
        <v>239.67396371147001</v>
      </c>
      <c r="BQ95" s="66">
        <f>SUM(BM95:BP95)</f>
        <v>900.61446117071864</v>
      </c>
      <c r="BR95" s="63">
        <v>229.72558786463779</v>
      </c>
      <c r="BS95" s="63">
        <v>224.60612549900003</v>
      </c>
    </row>
    <row r="96" spans="1:71" s="59" customFormat="1">
      <c r="B96" s="98" t="s">
        <v>81</v>
      </c>
      <c r="C96" s="62" t="s">
        <v>71</v>
      </c>
      <c r="D96" s="70">
        <f t="shared" ref="D96:X96" si="136">D10/D93/10</f>
        <v>42.135922418331525</v>
      </c>
      <c r="E96" s="70">
        <f t="shared" si="136"/>
        <v>47.297497490330379</v>
      </c>
      <c r="F96" s="70">
        <f t="shared" si="136"/>
        <v>46.250109691627223</v>
      </c>
      <c r="G96" s="70">
        <f t="shared" si="136"/>
        <v>44.125620025668255</v>
      </c>
      <c r="H96" s="70">
        <f t="shared" si="136"/>
        <v>44.96928400596228</v>
      </c>
      <c r="I96" s="70">
        <f t="shared" si="136"/>
        <v>43.29556130648669</v>
      </c>
      <c r="J96" s="70">
        <f t="shared" si="136"/>
        <v>44.161558897177635</v>
      </c>
      <c r="K96" s="70">
        <f t="shared" si="136"/>
        <v>41.969495606349497</v>
      </c>
      <c r="L96" s="70">
        <f t="shared" si="136"/>
        <v>43.399482627210958</v>
      </c>
      <c r="M96" s="70">
        <f t="shared" si="136"/>
        <v>43.217844089972353</v>
      </c>
      <c r="N96" s="70">
        <f t="shared" si="136"/>
        <v>41.914501579906485</v>
      </c>
      <c r="O96" s="70">
        <f t="shared" si="136"/>
        <v>43.490270577548841</v>
      </c>
      <c r="P96" s="70">
        <f t="shared" si="136"/>
        <v>41.191965444919475</v>
      </c>
      <c r="Q96" s="70">
        <f t="shared" si="136"/>
        <v>40.30159278903632</v>
      </c>
      <c r="R96" s="70">
        <f t="shared" si="136"/>
        <v>41.70800066558099</v>
      </c>
      <c r="S96" s="70">
        <f t="shared" si="136"/>
        <v>39.240493412261358</v>
      </c>
      <c r="T96" s="70">
        <f t="shared" si="136"/>
        <v>40.476610478379264</v>
      </c>
      <c r="U96" s="70">
        <f t="shared" si="136"/>
        <v>39.489457600458444</v>
      </c>
      <c r="V96" s="70">
        <f t="shared" si="136"/>
        <v>39.563215982302772</v>
      </c>
      <c r="W96" s="70">
        <f t="shared" si="136"/>
        <v>39.687448535692759</v>
      </c>
      <c r="X96" s="70">
        <f t="shared" si="136"/>
        <v>36.135276447870197</v>
      </c>
      <c r="Y96" s="70">
        <v>36.404951813735593</v>
      </c>
      <c r="Z96" s="70">
        <v>34.119665162113058</v>
      </c>
      <c r="AA96" s="70">
        <v>33.45749603684385</v>
      </c>
      <c r="AB96" s="99">
        <v>35.012668352679171</v>
      </c>
      <c r="AC96" s="70">
        <v>31.55627023526224</v>
      </c>
      <c r="AD96" s="70">
        <v>32.625252124545014</v>
      </c>
      <c r="AE96" s="70">
        <v>32.640442963887672</v>
      </c>
      <c r="AF96" s="70">
        <v>31.851476454872657</v>
      </c>
      <c r="AG96" s="99">
        <v>32.044262188723472</v>
      </c>
      <c r="AH96" s="70">
        <v>31.309869009201869</v>
      </c>
      <c r="AI96" s="70">
        <v>32.114189161696515</v>
      </c>
      <c r="AJ96" s="70">
        <v>31.906380228521279</v>
      </c>
      <c r="AK96" s="70">
        <v>35.136429310755773</v>
      </c>
      <c r="AL96" s="99">
        <v>32.719145130014724</v>
      </c>
      <c r="AM96" s="99">
        <v>33.544628706275539</v>
      </c>
      <c r="AN96" s="99">
        <v>34.251680444273646</v>
      </c>
      <c r="AO96" s="99">
        <v>31.879671054835843</v>
      </c>
      <c r="AP96" s="99">
        <v>32.819254878807513</v>
      </c>
      <c r="AQ96" s="99">
        <v>32.719145130014724</v>
      </c>
      <c r="AS96" s="99">
        <v>33.544628706275539</v>
      </c>
      <c r="AT96" s="99">
        <v>34.251680444273646</v>
      </c>
      <c r="AU96" s="99">
        <v>31.879671054835843</v>
      </c>
      <c r="AV96" s="99">
        <v>32.819254878807513</v>
      </c>
      <c r="AW96" s="99">
        <v>32.719145130014724</v>
      </c>
      <c r="AX96" s="99">
        <v>29.317491730733831</v>
      </c>
      <c r="AY96" s="99">
        <v>31.697012048245917</v>
      </c>
      <c r="AZ96" s="99">
        <v>29.500257864680169</v>
      </c>
      <c r="BA96" s="99">
        <v>30.28352359438686</v>
      </c>
      <c r="BB96" s="99">
        <v>30.188296049058685</v>
      </c>
      <c r="BC96" s="99">
        <v>30.322700403566422</v>
      </c>
      <c r="BD96" s="100">
        <v>44.50138785744462</v>
      </c>
      <c r="BE96" s="100">
        <v>40.74062350990738</v>
      </c>
      <c r="BF96" s="71">
        <f t="shared" ref="BF96:BL96" si="137">BF10/BF93/10</f>
        <v>42.634812318324535</v>
      </c>
      <c r="BG96" s="71">
        <f t="shared" si="137"/>
        <v>39.310580965776971</v>
      </c>
      <c r="BH96" s="71">
        <f t="shared" si="137"/>
        <v>47.196531864079496</v>
      </c>
      <c r="BI96" s="71">
        <f t="shared" si="137"/>
        <v>49.662226904666944</v>
      </c>
      <c r="BJ96" s="71">
        <f t="shared" si="137"/>
        <v>49.820091748311256</v>
      </c>
      <c r="BK96" s="71">
        <f t="shared" si="137"/>
        <v>55.829307580368301</v>
      </c>
      <c r="BL96" s="71">
        <f t="shared" si="137"/>
        <v>50.797522489773073</v>
      </c>
      <c r="BM96" s="71">
        <f t="shared" ref="BM96:BO96" si="138">BM10/BM93/10</f>
        <v>51.546297693169585</v>
      </c>
      <c r="BN96" s="71">
        <f t="shared" si="138"/>
        <v>54.633360247602738</v>
      </c>
      <c r="BO96" s="71">
        <f t="shared" si="138"/>
        <v>45.984506901946958</v>
      </c>
      <c r="BP96" s="71">
        <v>44.091005007697902</v>
      </c>
      <c r="BQ96" s="71">
        <f t="shared" ref="BQ96:BR96" si="139">BQ10/BQ93/10</f>
        <v>48.863480089935891</v>
      </c>
      <c r="BR96" s="71">
        <f t="shared" si="139"/>
        <v>41.845731398886343</v>
      </c>
      <c r="BS96" s="71">
        <v>39.962412947756114</v>
      </c>
    </row>
    <row r="97" spans="1:71" s="59" customFormat="1">
      <c r="B97" s="59" t="s">
        <v>82</v>
      </c>
      <c r="C97" s="62" t="s">
        <v>71</v>
      </c>
      <c r="D97" s="70">
        <f t="shared" ref="D97:X97" si="140">D10/D92/10</f>
        <v>24.335159010466931</v>
      </c>
      <c r="E97" s="70">
        <f t="shared" si="140"/>
        <v>28.068326077283519</v>
      </c>
      <c r="F97" s="70">
        <f t="shared" si="140"/>
        <v>27.220921338895266</v>
      </c>
      <c r="G97" s="70">
        <f t="shared" si="140"/>
        <v>27.893756908903292</v>
      </c>
      <c r="H97" s="70">
        <f t="shared" si="140"/>
        <v>26.909884955972821</v>
      </c>
      <c r="I97" s="70">
        <f t="shared" si="140"/>
        <v>25.230705263950956</v>
      </c>
      <c r="J97" s="70">
        <f t="shared" si="140"/>
        <v>25.881854263587691</v>
      </c>
      <c r="K97" s="70">
        <f t="shared" si="140"/>
        <v>24.051199876374174</v>
      </c>
      <c r="L97" s="70">
        <f t="shared" si="140"/>
        <v>26.233621336779954</v>
      </c>
      <c r="M97" s="70">
        <f t="shared" si="140"/>
        <v>25.369669605133147</v>
      </c>
      <c r="N97" s="70">
        <f t="shared" si="140"/>
        <v>23.524423970153478</v>
      </c>
      <c r="O97" s="70">
        <f t="shared" si="140"/>
        <v>25.513006532531673</v>
      </c>
      <c r="P97" s="70">
        <f t="shared" si="140"/>
        <v>23.407699782298327</v>
      </c>
      <c r="Q97" s="70">
        <f t="shared" si="140"/>
        <v>24.937028152372452</v>
      </c>
      <c r="R97" s="70">
        <f t="shared" si="140"/>
        <v>24.346693933579669</v>
      </c>
      <c r="S97" s="70">
        <f t="shared" si="140"/>
        <v>23.020557614414461</v>
      </c>
      <c r="T97" s="70">
        <f t="shared" si="140"/>
        <v>24.101882853845702</v>
      </c>
      <c r="U97" s="70">
        <f t="shared" si="140"/>
        <v>23.138934384775034</v>
      </c>
      <c r="V97" s="70">
        <f t="shared" si="140"/>
        <v>24.648252231684843</v>
      </c>
      <c r="W97" s="70">
        <f t="shared" si="140"/>
        <v>23.731955569460307</v>
      </c>
      <c r="X97" s="70">
        <f t="shared" si="140"/>
        <v>19.820705990674846</v>
      </c>
      <c r="Y97" s="70">
        <v>19.222522792254178</v>
      </c>
      <c r="Z97" s="70">
        <v>17.549005264726095</v>
      </c>
      <c r="AA97" s="70">
        <v>18.499674662323212</v>
      </c>
      <c r="AB97" s="99">
        <v>18.769959693143587</v>
      </c>
      <c r="AC97" s="70">
        <v>16.166468371831872</v>
      </c>
      <c r="AD97" s="70">
        <v>15.920580580570462</v>
      </c>
      <c r="AE97" s="70">
        <v>15.920580582153949</v>
      </c>
      <c r="AF97" s="70">
        <v>18.150307421689838</v>
      </c>
      <c r="AG97" s="99">
        <v>16.566275397922659</v>
      </c>
      <c r="AH97" s="70">
        <v>16.55667445055311</v>
      </c>
      <c r="AI97" s="70">
        <v>17.29932288454005</v>
      </c>
      <c r="AJ97" s="70">
        <v>17.297965319923737</v>
      </c>
      <c r="AK97" s="70">
        <v>20.529857711538433</v>
      </c>
      <c r="AL97" s="99">
        <v>17.967502734894865</v>
      </c>
      <c r="AM97" s="99">
        <v>18.375178095360464</v>
      </c>
      <c r="AN97" s="99">
        <v>18.805830630394503</v>
      </c>
      <c r="AO97" s="99">
        <v>17.05713100660817</v>
      </c>
      <c r="AP97" s="99">
        <v>18.809190752304367</v>
      </c>
      <c r="AQ97" s="99">
        <v>17.967502734894865</v>
      </c>
      <c r="AS97" s="99">
        <v>18.375178095360464</v>
      </c>
      <c r="AT97" s="99">
        <v>18.805830630394503</v>
      </c>
      <c r="AU97" s="99">
        <v>17.05713100660817</v>
      </c>
      <c r="AV97" s="99">
        <v>18.809190752304367</v>
      </c>
      <c r="AW97" s="99">
        <v>17.967502734894865</v>
      </c>
      <c r="AX97" s="99">
        <v>16.43111205081599</v>
      </c>
      <c r="AY97" s="99">
        <v>17.699345867976241</v>
      </c>
      <c r="AZ97" s="99">
        <v>15.811803785903436</v>
      </c>
      <c r="BA97" s="99">
        <v>17.07302139708802</v>
      </c>
      <c r="BB97" s="99">
        <v>16.745152007811267</v>
      </c>
      <c r="BC97" s="99">
        <v>15.905816099071634</v>
      </c>
      <c r="BD97" s="100">
        <v>34.690556351392544</v>
      </c>
      <c r="BE97" s="100">
        <v>29.642897939659793</v>
      </c>
      <c r="BF97" s="71">
        <f>BF10/BF92/10</f>
        <v>28.504514452558801</v>
      </c>
      <c r="BG97" s="71">
        <f>BG10/BG92/10</f>
        <v>25.697271339228955</v>
      </c>
      <c r="BH97" s="99">
        <f t="shared" ref="BH97" si="141">BH10/BH92/10</f>
        <v>30.842814336285478</v>
      </c>
      <c r="BI97" s="99">
        <f t="shared" ref="BI97:BJ97" si="142">BI10/BI92/10</f>
        <v>33.778686312383499</v>
      </c>
      <c r="BJ97" s="99">
        <f t="shared" si="142"/>
        <v>30.670793856045368</v>
      </c>
      <c r="BK97" s="99">
        <f t="shared" ref="BK97" si="143">BK10/BK92/10</f>
        <v>33.331905807453346</v>
      </c>
      <c r="BL97" s="71">
        <f>BL10/BL92/10</f>
        <v>32.197342332431475</v>
      </c>
      <c r="BM97" s="99">
        <f t="shared" ref="BM97:BO97" si="144">BM10/BM92/10</f>
        <v>30.12178608529333</v>
      </c>
      <c r="BN97" s="99">
        <f t="shared" si="144"/>
        <v>31.716263813215363</v>
      </c>
      <c r="BO97" s="99">
        <f t="shared" si="144"/>
        <v>25.390495136807569</v>
      </c>
      <c r="BP97" s="99">
        <v>24.11434223495241</v>
      </c>
      <c r="BQ97" s="71">
        <f>BQ10/BQ92/10</f>
        <v>27.592128965300997</v>
      </c>
      <c r="BR97" s="99">
        <f t="shared" ref="BR97" si="145">BR10/BR92/10</f>
        <v>22.153011821805251</v>
      </c>
      <c r="BS97" s="99">
        <v>20.177841757774498</v>
      </c>
    </row>
    <row r="99" spans="1:71">
      <c r="B99" s="26" t="s">
        <v>173</v>
      </c>
      <c r="C99" s="62" t="s">
        <v>71</v>
      </c>
      <c r="M99" s="101">
        <f t="shared" ref="M99:AQ99" si="146">-M24/M63/10</f>
        <v>9.9335188428977101</v>
      </c>
      <c r="N99" s="101">
        <f t="shared" si="146"/>
        <v>9.5768858648246606</v>
      </c>
      <c r="O99" s="101">
        <f t="shared" si="146"/>
        <v>9.735692211871088</v>
      </c>
      <c r="P99" s="101">
        <f t="shared" si="146"/>
        <v>9.3997218163723364</v>
      </c>
      <c r="Q99" s="101">
        <f t="shared" si="146"/>
        <v>9.6345656920449887</v>
      </c>
      <c r="R99" s="101">
        <f t="shared" si="146"/>
        <v>9.5847177407081485</v>
      </c>
      <c r="S99" s="101">
        <f t="shared" si="146"/>
        <v>9.3079560394705716</v>
      </c>
      <c r="T99" s="101">
        <f t="shared" si="146"/>
        <v>9.7942505526081813</v>
      </c>
      <c r="U99" s="101">
        <f t="shared" si="146"/>
        <v>9.1937162323517985</v>
      </c>
      <c r="V99" s="101">
        <f t="shared" si="146"/>
        <v>8.4876178821789345</v>
      </c>
      <c r="W99" s="101">
        <f t="shared" si="146"/>
        <v>9.1840966126112331</v>
      </c>
      <c r="X99" s="101">
        <f t="shared" si="146"/>
        <v>7.6241588405364551</v>
      </c>
      <c r="Y99" s="101">
        <f t="shared" si="146"/>
        <v>7.5886843673757909</v>
      </c>
      <c r="Z99" s="101">
        <f t="shared" si="146"/>
        <v>6.935438271247321</v>
      </c>
      <c r="AA99" s="101">
        <f t="shared" si="146"/>
        <v>6.5295578465826569</v>
      </c>
      <c r="AB99" s="101">
        <f t="shared" si="146"/>
        <v>7.1569559505382241</v>
      </c>
      <c r="AC99" s="101">
        <f t="shared" si="146"/>
        <v>6.0932543654753939</v>
      </c>
      <c r="AD99" s="101">
        <f t="shared" si="146"/>
        <v>6.6581956421892254</v>
      </c>
      <c r="AE99" s="101">
        <f t="shared" si="146"/>
        <v>6.8558169638039477</v>
      </c>
      <c r="AF99" s="101">
        <f t="shared" si="146"/>
        <v>6.9510609579812499</v>
      </c>
      <c r="AG99" s="101">
        <f t="shared" si="146"/>
        <v>6.6380219827177056</v>
      </c>
      <c r="AH99" s="101">
        <f t="shared" si="146"/>
        <v>6.7175716597625836</v>
      </c>
      <c r="AI99" s="101">
        <f t="shared" si="146"/>
        <v>7.0059135696692945</v>
      </c>
      <c r="AJ99" s="101">
        <f t="shared" si="146"/>
        <v>6.8420540921419812</v>
      </c>
      <c r="AK99" s="101">
        <f t="shared" si="146"/>
        <v>7.1508250119565471</v>
      </c>
      <c r="AL99" s="101">
        <f t="shared" si="146"/>
        <v>6.9276920051955342</v>
      </c>
      <c r="AM99" s="101">
        <f t="shared" si="146"/>
        <v>7.0244230951780953</v>
      </c>
      <c r="AN99" s="101">
        <f t="shared" si="146"/>
        <v>7.0719558555490734</v>
      </c>
      <c r="AO99" s="101">
        <f t="shared" si="146"/>
        <v>6.2291168934848971</v>
      </c>
      <c r="AP99" s="101">
        <f t="shared" si="146"/>
        <v>6.7008351265689026</v>
      </c>
      <c r="AQ99" s="101">
        <f t="shared" si="146"/>
        <v>6.7449228540160959</v>
      </c>
      <c r="AR99" s="101"/>
      <c r="AS99" s="101">
        <f t="shared" ref="AS99:BH99" si="147">-AS24/AS63/10</f>
        <v>6.9067654120954716</v>
      </c>
      <c r="AT99" s="101">
        <f t="shared" si="147"/>
        <v>6.9330631399860296</v>
      </c>
      <c r="AU99" s="101">
        <f t="shared" si="147"/>
        <v>6.1059530116718248</v>
      </c>
      <c r="AV99" s="101">
        <f t="shared" si="147"/>
        <v>6.5719029301892586</v>
      </c>
      <c r="AW99" s="101">
        <f t="shared" si="147"/>
        <v>6.6179802284988281</v>
      </c>
      <c r="AX99" s="101">
        <f t="shared" si="147"/>
        <v>6.4312304843693324</v>
      </c>
      <c r="AY99" s="101">
        <f t="shared" si="147"/>
        <v>6.6878677939071141</v>
      </c>
      <c r="AZ99" s="101">
        <f t="shared" si="147"/>
        <v>6.3253774924963349</v>
      </c>
      <c r="BA99" s="101">
        <f t="shared" si="147"/>
        <v>6.5621056309958856</v>
      </c>
      <c r="BB99" s="101">
        <f t="shared" si="147"/>
        <v>6.4980021009875415</v>
      </c>
      <c r="BC99" s="101">
        <f t="shared" si="147"/>
        <v>6.3568709228375493</v>
      </c>
      <c r="BD99" s="102">
        <f t="shared" si="147"/>
        <v>57.838416946436539</v>
      </c>
      <c r="BE99" s="102">
        <f t="shared" si="147"/>
        <v>19.975215471015183</v>
      </c>
      <c r="BF99" s="102">
        <f t="shared" si="147"/>
        <v>11.071789782441469</v>
      </c>
      <c r="BG99" s="102">
        <f t="shared" si="147"/>
        <v>10.768396426626062</v>
      </c>
      <c r="BH99" s="101">
        <f t="shared" si="147"/>
        <v>9.2913947234298462</v>
      </c>
      <c r="BI99" s="101">
        <f t="shared" ref="BI99:BJ99" si="148">-BI24/BI63/10</f>
        <v>11.589533576032384</v>
      </c>
      <c r="BJ99" s="101">
        <f t="shared" si="148"/>
        <v>9.5246429937307262</v>
      </c>
      <c r="BK99" s="101">
        <f t="shared" ref="BK99:BL99" si="149">-BK24/BK63/10</f>
        <v>7.8785455270028226</v>
      </c>
      <c r="BL99" s="102">
        <f t="shared" si="149"/>
        <v>9.212032726793387</v>
      </c>
      <c r="BM99" s="101">
        <f t="shared" ref="BM99:BO99" si="150">-BM24/BM63/10</f>
        <v>8.0930510349952893</v>
      </c>
      <c r="BN99" s="101">
        <f t="shared" si="150"/>
        <v>9.5363300836045433</v>
      </c>
      <c r="BO99" s="101">
        <f t="shared" si="150"/>
        <v>8.2295564128966099</v>
      </c>
      <c r="BP99" s="101">
        <v>8.1464328174927196</v>
      </c>
      <c r="BQ99" s="102">
        <f t="shared" ref="BQ99:BR99" si="151">-BQ24/BQ63/10</f>
        <v>8.4654595796105152</v>
      </c>
      <c r="BR99" s="101">
        <f t="shared" si="151"/>
        <v>7.7662872222913695</v>
      </c>
      <c r="BS99" s="101">
        <f t="shared" ref="BS99" si="152">-BS24/BS63/10</f>
        <v>7.5363319385170815</v>
      </c>
    </row>
    <row r="100" spans="1:71">
      <c r="B100" s="26" t="s">
        <v>174</v>
      </c>
      <c r="C100" s="62" t="s">
        <v>71</v>
      </c>
      <c r="M100" s="101">
        <f t="shared" ref="M100:AQ100" si="153">-(M24-M16)/M63/10</f>
        <v>6.3171823659180717</v>
      </c>
      <c r="N100" s="101">
        <f t="shared" si="153"/>
        <v>5.957597782145724</v>
      </c>
      <c r="O100" s="101">
        <f t="shared" si="153"/>
        <v>6.46581425456628</v>
      </c>
      <c r="P100" s="101">
        <f t="shared" si="153"/>
        <v>6.2037133564416802</v>
      </c>
      <c r="Q100" s="101">
        <f t="shared" si="153"/>
        <v>6.3271790607653644</v>
      </c>
      <c r="R100" s="101">
        <f t="shared" si="153"/>
        <v>6.2327394201191737</v>
      </c>
      <c r="S100" s="101">
        <f t="shared" si="153"/>
        <v>6.0273953049202156</v>
      </c>
      <c r="T100" s="101">
        <f t="shared" si="153"/>
        <v>6.4768174244334373</v>
      </c>
      <c r="U100" s="101">
        <f t="shared" si="153"/>
        <v>6.0072486933103022</v>
      </c>
      <c r="V100" s="101">
        <f t="shared" si="153"/>
        <v>5.4606038370059009</v>
      </c>
      <c r="W100" s="101">
        <f t="shared" si="153"/>
        <v>5.9836358157367808</v>
      </c>
      <c r="X100" s="101">
        <f t="shared" si="153"/>
        <v>5.4117938949811748</v>
      </c>
      <c r="Y100" s="101">
        <f t="shared" si="153"/>
        <v>5.4505685072449062</v>
      </c>
      <c r="Z100" s="101">
        <f t="shared" si="153"/>
        <v>5.0269741034702502</v>
      </c>
      <c r="AA100" s="101">
        <f t="shared" si="153"/>
        <v>4.8719334178844971</v>
      </c>
      <c r="AB100" s="101">
        <f t="shared" si="153"/>
        <v>5.182991514139748</v>
      </c>
      <c r="AC100" s="101">
        <f t="shared" si="153"/>
        <v>4.7597854030211391</v>
      </c>
      <c r="AD100" s="101">
        <f t="shared" si="153"/>
        <v>5.1809177268507671</v>
      </c>
      <c r="AE100" s="101">
        <f t="shared" si="153"/>
        <v>5.2044596625804189</v>
      </c>
      <c r="AF100" s="101">
        <f t="shared" si="153"/>
        <v>5.3202137672915528</v>
      </c>
      <c r="AG100" s="101">
        <f t="shared" si="153"/>
        <v>5.1142180379844913</v>
      </c>
      <c r="AH100" s="101">
        <f t="shared" si="153"/>
        <v>4.9984880386954931</v>
      </c>
      <c r="AI100" s="101">
        <f t="shared" si="153"/>
        <v>5.3984730854255245</v>
      </c>
      <c r="AJ100" s="101">
        <f t="shared" si="153"/>
        <v>5.2398370083797055</v>
      </c>
      <c r="AK100" s="101">
        <f t="shared" si="153"/>
        <v>5.2871878317112175</v>
      </c>
      <c r="AL100" s="101">
        <f t="shared" si="153"/>
        <v>5.2276612369696682</v>
      </c>
      <c r="AM100" s="101">
        <f t="shared" si="153"/>
        <v>5.0090313219702702</v>
      </c>
      <c r="AN100" s="101">
        <f t="shared" si="153"/>
        <v>5.0096467566936447</v>
      </c>
      <c r="AO100" s="101">
        <f t="shared" si="153"/>
        <v>4.2201715763198679</v>
      </c>
      <c r="AP100" s="101">
        <f t="shared" si="153"/>
        <v>4.463754550704194</v>
      </c>
      <c r="AQ100" s="101">
        <f t="shared" si="153"/>
        <v>4.6627438284171623</v>
      </c>
      <c r="AR100" s="101"/>
      <c r="AS100" s="101">
        <f t="shared" ref="AS100:BH100" si="154">-(AS24-AS16)/AS63/10</f>
        <v>4.8913736388876474</v>
      </c>
      <c r="AT100" s="101">
        <f t="shared" si="154"/>
        <v>4.870754041130601</v>
      </c>
      <c r="AU100" s="101">
        <f t="shared" si="154"/>
        <v>4.0970076945067957</v>
      </c>
      <c r="AV100" s="101">
        <f t="shared" si="154"/>
        <v>4.3348223543245501</v>
      </c>
      <c r="AW100" s="101">
        <f t="shared" si="154"/>
        <v>4.5358012028998953</v>
      </c>
      <c r="AX100" s="101">
        <f t="shared" si="154"/>
        <v>4.4660423419757098</v>
      </c>
      <c r="AY100" s="101">
        <f t="shared" si="154"/>
        <v>4.6171286287634947</v>
      </c>
      <c r="AZ100" s="101">
        <f t="shared" si="154"/>
        <v>4.4318381577226145</v>
      </c>
      <c r="BA100" s="101">
        <f t="shared" si="154"/>
        <v>4.6254498873846517</v>
      </c>
      <c r="BB100" s="101">
        <f t="shared" si="154"/>
        <v>4.5337065310160778</v>
      </c>
      <c r="BC100" s="101">
        <f t="shared" si="154"/>
        <v>4.5189821295944927</v>
      </c>
      <c r="BD100" s="102">
        <f t="shared" si="154"/>
        <v>54.316407327107456</v>
      </c>
      <c r="BE100" s="102">
        <f t="shared" si="154"/>
        <v>17.942199467214003</v>
      </c>
      <c r="BF100" s="102">
        <f t="shared" si="154"/>
        <v>9.4404571941427751</v>
      </c>
      <c r="BG100" s="102">
        <f t="shared" si="154"/>
        <v>8.892271676765592</v>
      </c>
      <c r="BH100" s="101">
        <f t="shared" si="154"/>
        <v>7.3465404590414511</v>
      </c>
      <c r="BI100" s="101">
        <f t="shared" ref="BI100:BJ100" si="155">-(BI24-BI16)/BI63/10</f>
        <v>9.102555414245419</v>
      </c>
      <c r="BJ100" s="101">
        <f t="shared" si="155"/>
        <v>7.4381537882531976</v>
      </c>
      <c r="BK100" s="101">
        <f t="shared" ref="BK100:BL100" si="156">-(BK24-BK16)/BK63/10</f>
        <v>5.5755254114786066</v>
      </c>
      <c r="BL100" s="102">
        <f t="shared" si="156"/>
        <v>7.0123412846694091</v>
      </c>
      <c r="BM100" s="101">
        <f t="shared" ref="BM100:BO100" si="157">-(BM24-BM16)/BM63/10</f>
        <v>5.1965977326480424</v>
      </c>
      <c r="BN100" s="101">
        <f t="shared" si="157"/>
        <v>5.784746941715083</v>
      </c>
      <c r="BO100" s="101">
        <f t="shared" si="157"/>
        <v>4.610223391280547</v>
      </c>
      <c r="BP100" s="101">
        <v>4.7907805145456388</v>
      </c>
      <c r="BQ100" s="102">
        <f t="shared" ref="BQ100:BR100" si="158">-(BQ24-BQ16)/BQ63/10</f>
        <v>5.0553234037142278</v>
      </c>
      <c r="BR100" s="101">
        <f t="shared" si="158"/>
        <v>4.5290657583707894</v>
      </c>
      <c r="BS100" s="101">
        <f t="shared" ref="BS100" si="159">-(BS24-BS16)/BS63/10</f>
        <v>4.9174574443421477</v>
      </c>
    </row>
    <row r="102" spans="1:71">
      <c r="A102" s="29" t="s">
        <v>83</v>
      </c>
      <c r="C102" s="23"/>
      <c r="D102" s="19"/>
      <c r="E102" s="19"/>
      <c r="F102" s="19"/>
      <c r="G102" s="19"/>
      <c r="H102" s="19"/>
      <c r="I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S102" s="19"/>
      <c r="AT102" s="19"/>
      <c r="AU102" s="19"/>
      <c r="AV102" s="19"/>
      <c r="AW102" s="19"/>
      <c r="AX102" s="19"/>
      <c r="AY102" s="19"/>
      <c r="AZ102" s="19"/>
      <c r="BA102" s="19"/>
      <c r="BB102" s="19"/>
      <c r="BC102" s="19"/>
      <c r="BD102" s="20"/>
      <c r="BE102" s="20"/>
      <c r="BF102" s="20"/>
      <c r="BG102" s="20"/>
      <c r="BH102" s="19"/>
      <c r="BI102" s="19"/>
      <c r="BJ102" s="19"/>
      <c r="BK102" s="19"/>
      <c r="BL102" s="20"/>
      <c r="BM102" s="19"/>
      <c r="BN102" s="19"/>
      <c r="BO102" s="19"/>
      <c r="BR102" s="19"/>
    </row>
    <row r="103" spans="1:71" ht="14.45" customHeight="1">
      <c r="A103" s="132" t="s">
        <v>1</v>
      </c>
      <c r="B103" s="133"/>
      <c r="C103" s="17" t="s">
        <v>2</v>
      </c>
      <c r="D103" s="22" t="s">
        <v>3</v>
      </c>
      <c r="E103" s="22" t="s">
        <v>4</v>
      </c>
      <c r="F103" s="22" t="s">
        <v>5</v>
      </c>
      <c r="G103" s="22" t="s">
        <v>6</v>
      </c>
      <c r="H103" s="21" t="s">
        <v>7</v>
      </c>
      <c r="I103" s="22" t="s">
        <v>8</v>
      </c>
      <c r="J103" s="22" t="s">
        <v>9</v>
      </c>
      <c r="K103" s="22" t="s">
        <v>10</v>
      </c>
      <c r="L103" s="22" t="s">
        <v>11</v>
      </c>
      <c r="M103" s="15" t="s">
        <v>12</v>
      </c>
      <c r="N103" s="22" t="s">
        <v>13</v>
      </c>
      <c r="O103" s="22" t="s">
        <v>14</v>
      </c>
      <c r="P103" s="22" t="s">
        <v>15</v>
      </c>
      <c r="Q103" s="22" t="s">
        <v>16</v>
      </c>
      <c r="R103" s="15">
        <v>2013</v>
      </c>
      <c r="S103" s="22" t="s">
        <v>17</v>
      </c>
      <c r="T103" s="22" t="s">
        <v>18</v>
      </c>
      <c r="U103" s="22" t="s">
        <v>19</v>
      </c>
      <c r="V103" s="22" t="s">
        <v>20</v>
      </c>
      <c r="W103" s="15">
        <v>2014</v>
      </c>
      <c r="X103" s="22" t="s">
        <v>21</v>
      </c>
      <c r="Y103" s="22" t="s">
        <v>22</v>
      </c>
      <c r="Z103" s="22" t="s">
        <v>23</v>
      </c>
      <c r="AA103" s="22" t="s">
        <v>24</v>
      </c>
      <c r="AB103" s="15">
        <v>2015</v>
      </c>
      <c r="AC103" s="22" t="s">
        <v>158</v>
      </c>
      <c r="AD103" s="22" t="s">
        <v>163</v>
      </c>
      <c r="AE103" s="22" t="s">
        <v>164</v>
      </c>
      <c r="AF103" s="22" t="s">
        <v>166</v>
      </c>
      <c r="AG103" s="15">
        <v>2016</v>
      </c>
      <c r="AH103" s="22" t="s">
        <v>167</v>
      </c>
      <c r="AI103" s="22" t="s">
        <v>169</v>
      </c>
      <c r="AJ103" s="22" t="s">
        <v>171</v>
      </c>
      <c r="AK103" s="22" t="str">
        <f>$AK$7</f>
        <v>4Q17</v>
      </c>
      <c r="AL103" s="15">
        <f>$AL$7</f>
        <v>2017</v>
      </c>
      <c r="AM103" s="22" t="s">
        <v>175</v>
      </c>
      <c r="AN103" s="22" t="str">
        <f>AN61</f>
        <v>2Q18</v>
      </c>
      <c r="AO103" s="22" t="s">
        <v>177</v>
      </c>
      <c r="AP103" s="22" t="s">
        <v>178</v>
      </c>
      <c r="AQ103" s="15">
        <v>2018</v>
      </c>
      <c r="AS103" s="22" t="s">
        <v>175</v>
      </c>
      <c r="AT103" s="22" t="str">
        <f>AT61</f>
        <v>2Q18</v>
      </c>
      <c r="AU103" s="22" t="s">
        <v>177</v>
      </c>
      <c r="AV103" s="22" t="s">
        <v>178</v>
      </c>
      <c r="AW103" s="15">
        <v>2018</v>
      </c>
      <c r="AX103" s="22" t="s">
        <v>180</v>
      </c>
      <c r="AY103" s="22" t="str">
        <f>AY7</f>
        <v>2Q19</v>
      </c>
      <c r="AZ103" s="22" t="str">
        <f>AZ7</f>
        <v>3Q19</v>
      </c>
      <c r="BA103" s="22" t="str">
        <f>BA7</f>
        <v>4Q19</v>
      </c>
      <c r="BB103" s="15">
        <f>+BB$7</f>
        <v>2019</v>
      </c>
      <c r="BC103" s="22" t="str">
        <f>BC7</f>
        <v>1Q20</v>
      </c>
      <c r="BD103" s="14" t="str">
        <f>BD7</f>
        <v>2Q20</v>
      </c>
      <c r="BE103" s="14" t="str">
        <f>BE7</f>
        <v>3Q20</v>
      </c>
      <c r="BF103" s="14" t="str">
        <f>BF7</f>
        <v>4Q20</v>
      </c>
      <c r="BG103" s="13">
        <f>+BG$7</f>
        <v>2020</v>
      </c>
      <c r="BH103" s="22" t="str">
        <f>BH7</f>
        <v>1Q21</v>
      </c>
      <c r="BI103" s="22" t="str">
        <f>BI7</f>
        <v>2Q21</v>
      </c>
      <c r="BJ103" s="22" t="str">
        <f>BJ7</f>
        <v>3Q21</v>
      </c>
      <c r="BK103" s="22" t="str">
        <f>BK7</f>
        <v>4Q21</v>
      </c>
      <c r="BL103" s="13">
        <f>+BL$7</f>
        <v>2021</v>
      </c>
      <c r="BM103" s="22" t="str">
        <f>BM7</f>
        <v>1Q22</v>
      </c>
      <c r="BN103" s="22" t="str">
        <f>BN7</f>
        <v>2Q22</v>
      </c>
      <c r="BO103" s="22" t="str">
        <f>BO7</f>
        <v>3Q22</v>
      </c>
      <c r="BP103" s="22" t="s">
        <v>203</v>
      </c>
      <c r="BQ103" s="13">
        <f>+BQ$7</f>
        <v>2022</v>
      </c>
      <c r="BR103" s="22" t="str">
        <f>BR7</f>
        <v>1Q23</v>
      </c>
      <c r="BS103" s="22" t="s">
        <v>208</v>
      </c>
    </row>
    <row r="104" spans="1:71">
      <c r="A104" s="18" t="s">
        <v>84</v>
      </c>
      <c r="C104" s="23" t="s">
        <v>27</v>
      </c>
      <c r="D104" s="103"/>
      <c r="E104" s="103"/>
      <c r="F104" s="103"/>
      <c r="G104" s="103"/>
      <c r="H104" s="103"/>
      <c r="I104" s="103">
        <v>7688022</v>
      </c>
      <c r="J104" s="103">
        <v>19587024</v>
      </c>
      <c r="K104" s="103">
        <v>20465303</v>
      </c>
      <c r="L104" s="103">
        <v>22326339</v>
      </c>
      <c r="M104" s="103">
        <v>22326339</v>
      </c>
      <c r="N104" s="103">
        <v>20861376</v>
      </c>
      <c r="O104" s="103">
        <v>21726902</v>
      </c>
      <c r="P104" s="103">
        <v>22220335</v>
      </c>
      <c r="Q104" s="103">
        <v>22631146</v>
      </c>
      <c r="R104" s="103">
        <v>22631146</v>
      </c>
      <c r="S104" s="103">
        <v>21678858</v>
      </c>
      <c r="T104" s="103">
        <v>21687203</v>
      </c>
      <c r="U104" s="103">
        <v>20647199</v>
      </c>
      <c r="V104" s="103">
        <v>20484430</v>
      </c>
      <c r="W104" s="103">
        <v>20484430</v>
      </c>
      <c r="X104" s="103">
        <v>18889680</v>
      </c>
      <c r="Y104" s="103">
        <v>19362449</v>
      </c>
      <c r="Z104" s="103">
        <v>17975027</v>
      </c>
      <c r="AA104" s="103">
        <v>18101418</v>
      </c>
      <c r="AB104" s="103">
        <v>18101418</v>
      </c>
      <c r="AC104" s="103">
        <v>18631847</v>
      </c>
      <c r="AD104" s="103">
        <v>19046697</v>
      </c>
      <c r="AE104" s="103">
        <v>19040158</v>
      </c>
      <c r="AF104" s="103">
        <v>19198194</v>
      </c>
      <c r="AG104" s="103">
        <f t="shared" ref="AG104:AG118" si="160">AF104</f>
        <v>19198194</v>
      </c>
      <c r="AH104" s="103">
        <v>19105401</v>
      </c>
      <c r="AI104" s="103">
        <v>19167187</v>
      </c>
      <c r="AJ104" s="103">
        <v>19126054</v>
      </c>
      <c r="AK104" s="103">
        <f>AK113+AK118</f>
        <v>18797972</v>
      </c>
      <c r="AL104" s="103">
        <f t="shared" ref="AL104:AL117" si="161">AK104</f>
        <v>18797972</v>
      </c>
      <c r="AM104" s="103">
        <f>AM113+AM118</f>
        <v>18688105</v>
      </c>
      <c r="AN104" s="103">
        <f>AN113+AN118</f>
        <v>17392130</v>
      </c>
      <c r="AO104" s="103">
        <v>17200917</v>
      </c>
      <c r="AP104" s="103">
        <v>17566777</v>
      </c>
      <c r="AQ104" s="103">
        <f t="shared" ref="AQ104:AQ117" si="162">AP104</f>
        <v>17566777</v>
      </c>
      <c r="AS104" s="103"/>
      <c r="AT104" s="103"/>
      <c r="AU104" s="103"/>
      <c r="AV104" s="103">
        <f>AV113+AV118</f>
        <v>20078722</v>
      </c>
      <c r="AW104" s="103">
        <f t="shared" ref="AW104:AW117" si="163">AV104</f>
        <v>20078722</v>
      </c>
      <c r="AX104" s="103">
        <f>AX113+AX118</f>
        <v>20225507</v>
      </c>
      <c r="AY104" s="103">
        <f>AY113+AY118</f>
        <v>20329044</v>
      </c>
      <c r="AZ104" s="103">
        <f>AZ113+AZ118</f>
        <v>20294830</v>
      </c>
      <c r="BA104" s="103">
        <f>BA113+BA118</f>
        <v>21087806</v>
      </c>
      <c r="BB104" s="103">
        <f t="shared" ref="BB104:BB117" si="164">BA104</f>
        <v>21087806</v>
      </c>
      <c r="BC104" s="103">
        <v>17480497</v>
      </c>
      <c r="BD104" s="104">
        <v>15761732</v>
      </c>
      <c r="BE104" s="104">
        <v>14962890</v>
      </c>
      <c r="BF104" s="104">
        <f>BF113+BF118</f>
        <v>15650090</v>
      </c>
      <c r="BG104" s="104">
        <f t="shared" ref="BG104:BG117" si="165">BF104</f>
        <v>15650090</v>
      </c>
      <c r="BH104" s="103">
        <f t="shared" ref="BH104:BK104" si="166">BH113+BH118</f>
        <v>14881175</v>
      </c>
      <c r="BI104" s="103">
        <f t="shared" si="166"/>
        <v>14834951</v>
      </c>
      <c r="BJ104" s="103">
        <f t="shared" si="166"/>
        <v>14438217</v>
      </c>
      <c r="BK104" s="103">
        <f t="shared" si="166"/>
        <v>13312434</v>
      </c>
      <c r="BL104" s="104">
        <f t="shared" ref="BL104:BL117" si="167">BK104</f>
        <v>13312434</v>
      </c>
      <c r="BM104" s="103">
        <f t="shared" ref="BM104:BP104" si="168">BM113+BM118</f>
        <v>13959720</v>
      </c>
      <c r="BN104" s="103">
        <f t="shared" si="168"/>
        <v>13757369</v>
      </c>
      <c r="BO104" s="103">
        <f t="shared" si="168"/>
        <v>13622617</v>
      </c>
      <c r="BP104" s="103">
        <f t="shared" si="168"/>
        <v>13211024</v>
      </c>
      <c r="BQ104" s="103">
        <f>BP104</f>
        <v>13211024</v>
      </c>
      <c r="BR104" s="103">
        <f t="shared" ref="BR104:BS104" si="169">BR113+BR118</f>
        <v>13439012</v>
      </c>
      <c r="BS104" s="103">
        <f>BS113+BS118</f>
        <v>13638747</v>
      </c>
    </row>
    <row r="105" spans="1:71">
      <c r="B105" s="105" t="s">
        <v>85</v>
      </c>
      <c r="C105" s="23" t="s">
        <v>27</v>
      </c>
      <c r="D105" s="63"/>
      <c r="E105" s="63"/>
      <c r="F105" s="63"/>
      <c r="G105" s="63"/>
      <c r="H105" s="63"/>
      <c r="I105" s="63">
        <v>176569</v>
      </c>
      <c r="J105" s="63">
        <v>457545.5</v>
      </c>
      <c r="K105" s="63">
        <v>525079</v>
      </c>
      <c r="L105" s="63">
        <v>650263</v>
      </c>
      <c r="M105" s="63">
        <v>650263</v>
      </c>
      <c r="N105" s="63">
        <v>456710</v>
      </c>
      <c r="O105" s="63">
        <v>790929</v>
      </c>
      <c r="P105" s="63">
        <v>1024196</v>
      </c>
      <c r="Q105" s="63">
        <v>1984903</v>
      </c>
      <c r="R105" s="63">
        <v>1984903</v>
      </c>
      <c r="S105" s="63">
        <v>1161339</v>
      </c>
      <c r="T105" s="63">
        <v>1105789</v>
      </c>
      <c r="U105" s="63">
        <v>750309</v>
      </c>
      <c r="V105" s="63">
        <v>989396</v>
      </c>
      <c r="W105" s="63">
        <v>989396</v>
      </c>
      <c r="X105" s="63">
        <v>959160</v>
      </c>
      <c r="Y105" s="63">
        <v>1073971</v>
      </c>
      <c r="Z105" s="63">
        <v>1022926</v>
      </c>
      <c r="AA105" s="106">
        <v>753497</v>
      </c>
      <c r="AB105" s="106">
        <v>753497</v>
      </c>
      <c r="AC105" s="106">
        <v>768000</v>
      </c>
      <c r="AD105" s="106">
        <v>637397</v>
      </c>
      <c r="AE105" s="106">
        <v>708376</v>
      </c>
      <c r="AF105" s="106">
        <v>949327</v>
      </c>
      <c r="AG105" s="106">
        <f t="shared" si="160"/>
        <v>949327</v>
      </c>
      <c r="AH105" s="106">
        <v>853152</v>
      </c>
      <c r="AI105" s="106">
        <v>1150553</v>
      </c>
      <c r="AJ105" s="106">
        <v>939851</v>
      </c>
      <c r="AK105" s="106">
        <v>1142004</v>
      </c>
      <c r="AL105" s="106">
        <f t="shared" si="161"/>
        <v>1142004</v>
      </c>
      <c r="AM105" s="106">
        <v>814230</v>
      </c>
      <c r="AN105" s="106">
        <v>773889</v>
      </c>
      <c r="AO105" s="106">
        <v>686440</v>
      </c>
      <c r="AP105" s="106">
        <v>1081642</v>
      </c>
      <c r="AQ105" s="106">
        <f t="shared" si="162"/>
        <v>1081642</v>
      </c>
      <c r="AS105" s="106"/>
      <c r="AT105" s="106"/>
      <c r="AU105" s="106"/>
      <c r="AV105" s="106">
        <v>1081642</v>
      </c>
      <c r="AW105" s="106">
        <f t="shared" si="163"/>
        <v>1081642</v>
      </c>
      <c r="AX105" s="106">
        <v>1124326</v>
      </c>
      <c r="AY105" s="106">
        <v>1061348</v>
      </c>
      <c r="AZ105" s="106">
        <v>947442</v>
      </c>
      <c r="BA105" s="106">
        <v>1072579</v>
      </c>
      <c r="BB105" s="106">
        <f t="shared" si="164"/>
        <v>1072579</v>
      </c>
      <c r="BC105" s="106">
        <v>1510798</v>
      </c>
      <c r="BD105" s="107">
        <v>1334142</v>
      </c>
      <c r="BE105" s="107">
        <v>853468</v>
      </c>
      <c r="BF105" s="107">
        <v>1695841</v>
      </c>
      <c r="BG105" s="107">
        <f t="shared" si="165"/>
        <v>1695841</v>
      </c>
      <c r="BH105" s="106">
        <v>1330432</v>
      </c>
      <c r="BI105" s="106">
        <v>1534966</v>
      </c>
      <c r="BJ105" s="106">
        <v>930181</v>
      </c>
      <c r="BK105" s="106">
        <v>1046835</v>
      </c>
      <c r="BL105" s="107">
        <f t="shared" si="167"/>
        <v>1046835</v>
      </c>
      <c r="BM105" s="106">
        <v>1178908</v>
      </c>
      <c r="BN105" s="106">
        <v>1133350</v>
      </c>
      <c r="BO105" s="106">
        <v>897183</v>
      </c>
      <c r="BP105" s="106">
        <v>1216675</v>
      </c>
      <c r="BQ105" s="106">
        <f t="shared" ref="BQ105:BR143" si="170">BP105</f>
        <v>1216675</v>
      </c>
      <c r="BR105" s="106">
        <v>1415420</v>
      </c>
      <c r="BS105" s="26">
        <v>1525229</v>
      </c>
    </row>
    <row r="106" spans="1:71">
      <c r="B106" s="105" t="s">
        <v>86</v>
      </c>
      <c r="C106" s="23" t="s">
        <v>27</v>
      </c>
      <c r="D106" s="63"/>
      <c r="E106" s="63"/>
      <c r="F106" s="63"/>
      <c r="G106" s="63"/>
      <c r="H106" s="63"/>
      <c r="I106" s="63">
        <v>219464</v>
      </c>
      <c r="J106" s="63">
        <v>892617</v>
      </c>
      <c r="K106" s="63">
        <v>649154</v>
      </c>
      <c r="L106" s="63">
        <v>636543</v>
      </c>
      <c r="M106" s="63">
        <v>636543</v>
      </c>
      <c r="N106" s="63">
        <v>424052</v>
      </c>
      <c r="O106" s="63">
        <v>540311</v>
      </c>
      <c r="P106" s="63">
        <v>837787</v>
      </c>
      <c r="Q106" s="63">
        <v>709944</v>
      </c>
      <c r="R106" s="63">
        <v>709944</v>
      </c>
      <c r="S106" s="63">
        <v>808619</v>
      </c>
      <c r="T106" s="63">
        <v>660058</v>
      </c>
      <c r="U106" s="63">
        <v>525717</v>
      </c>
      <c r="V106" s="63">
        <v>650401</v>
      </c>
      <c r="W106" s="63">
        <v>650401</v>
      </c>
      <c r="X106" s="63">
        <v>469354</v>
      </c>
      <c r="Y106" s="63">
        <v>567019</v>
      </c>
      <c r="Z106" s="63">
        <v>588276</v>
      </c>
      <c r="AA106" s="106">
        <v>651348</v>
      </c>
      <c r="AB106" s="106">
        <v>651348</v>
      </c>
      <c r="AC106" s="106">
        <v>604751</v>
      </c>
      <c r="AD106" s="106">
        <v>633727</v>
      </c>
      <c r="AE106" s="106">
        <v>697739</v>
      </c>
      <c r="AF106" s="106">
        <v>712828</v>
      </c>
      <c r="AG106" s="106">
        <f t="shared" si="160"/>
        <v>712828</v>
      </c>
      <c r="AH106" s="106">
        <v>652911</v>
      </c>
      <c r="AI106" s="106">
        <v>655040</v>
      </c>
      <c r="AJ106" s="106">
        <v>696754</v>
      </c>
      <c r="AK106" s="106">
        <v>559919</v>
      </c>
      <c r="AL106" s="106">
        <f t="shared" si="161"/>
        <v>559919</v>
      </c>
      <c r="AM106" s="106">
        <v>769605</v>
      </c>
      <c r="AN106" s="106">
        <v>514937</v>
      </c>
      <c r="AO106" s="106">
        <v>626723</v>
      </c>
      <c r="AP106" s="106">
        <v>383984</v>
      </c>
      <c r="AQ106" s="106">
        <f t="shared" si="162"/>
        <v>383984</v>
      </c>
      <c r="AS106" s="106"/>
      <c r="AT106" s="106"/>
      <c r="AU106" s="106"/>
      <c r="AV106" s="106">
        <v>383984</v>
      </c>
      <c r="AW106" s="106">
        <f t="shared" si="163"/>
        <v>383984</v>
      </c>
      <c r="AX106" s="106">
        <v>486401</v>
      </c>
      <c r="AY106" s="106">
        <v>396752</v>
      </c>
      <c r="AZ106" s="106">
        <v>535729</v>
      </c>
      <c r="BA106" s="106">
        <v>499504</v>
      </c>
      <c r="BB106" s="106">
        <f t="shared" si="164"/>
        <v>499504</v>
      </c>
      <c r="BC106" s="106">
        <v>263030</v>
      </c>
      <c r="BD106" s="107">
        <v>126067</v>
      </c>
      <c r="BE106" s="107">
        <v>78234</v>
      </c>
      <c r="BF106" s="107">
        <v>50250</v>
      </c>
      <c r="BG106" s="107">
        <f t="shared" si="165"/>
        <v>50250</v>
      </c>
      <c r="BH106" s="106">
        <v>57554</v>
      </c>
      <c r="BI106" s="106">
        <v>66775</v>
      </c>
      <c r="BJ106" s="106">
        <v>88181</v>
      </c>
      <c r="BK106" s="106">
        <v>101138</v>
      </c>
      <c r="BL106" s="107">
        <f t="shared" si="167"/>
        <v>101138</v>
      </c>
      <c r="BM106" s="106">
        <v>118123</v>
      </c>
      <c r="BN106" s="106">
        <v>155186</v>
      </c>
      <c r="BO106" s="106">
        <v>158802</v>
      </c>
      <c r="BP106" s="106">
        <v>503515</v>
      </c>
      <c r="BQ106" s="106">
        <f t="shared" si="170"/>
        <v>503515</v>
      </c>
      <c r="BR106" s="106">
        <v>502250</v>
      </c>
      <c r="BS106" s="26">
        <v>198767</v>
      </c>
    </row>
    <row r="107" spans="1:71">
      <c r="B107" s="105" t="s">
        <v>87</v>
      </c>
      <c r="C107" s="23" t="s">
        <v>27</v>
      </c>
      <c r="D107" s="63"/>
      <c r="E107" s="63"/>
      <c r="F107" s="63"/>
      <c r="G107" s="63"/>
      <c r="H107" s="63"/>
      <c r="I107" s="63">
        <v>43649</v>
      </c>
      <c r="J107" s="63">
        <v>64183</v>
      </c>
      <c r="K107" s="63">
        <v>61590</v>
      </c>
      <c r="L107" s="63">
        <v>284404</v>
      </c>
      <c r="M107" s="63">
        <v>284404</v>
      </c>
      <c r="N107" s="63">
        <v>202892</v>
      </c>
      <c r="O107" s="63">
        <v>229342</v>
      </c>
      <c r="P107" s="63">
        <v>226207</v>
      </c>
      <c r="Q107" s="63">
        <v>335617</v>
      </c>
      <c r="R107" s="63">
        <v>335617</v>
      </c>
      <c r="S107" s="63">
        <v>328740</v>
      </c>
      <c r="T107" s="63">
        <v>295591</v>
      </c>
      <c r="U107" s="63">
        <v>239045</v>
      </c>
      <c r="V107" s="63">
        <v>247871</v>
      </c>
      <c r="W107" s="63">
        <v>247871</v>
      </c>
      <c r="X107" s="63">
        <v>317211</v>
      </c>
      <c r="Y107" s="63">
        <v>355254</v>
      </c>
      <c r="Z107" s="63">
        <v>344102</v>
      </c>
      <c r="AA107" s="106">
        <v>330016</v>
      </c>
      <c r="AB107" s="106">
        <v>330016</v>
      </c>
      <c r="AC107" s="106">
        <v>275583</v>
      </c>
      <c r="AD107" s="106">
        <v>302897</v>
      </c>
      <c r="AE107" s="106">
        <v>289036</v>
      </c>
      <c r="AF107" s="106">
        <v>212242</v>
      </c>
      <c r="AG107" s="106">
        <f t="shared" si="160"/>
        <v>212242</v>
      </c>
      <c r="AH107" s="106">
        <v>237040</v>
      </c>
      <c r="AI107" s="106">
        <v>252228</v>
      </c>
      <c r="AJ107" s="106">
        <v>258665</v>
      </c>
      <c r="AK107" s="106">
        <v>221188</v>
      </c>
      <c r="AL107" s="106">
        <f t="shared" si="161"/>
        <v>221188</v>
      </c>
      <c r="AM107" s="106">
        <v>276497</v>
      </c>
      <c r="AN107" s="106">
        <v>290178</v>
      </c>
      <c r="AO107" s="106">
        <v>273598</v>
      </c>
      <c r="AP107" s="106">
        <v>320977</v>
      </c>
      <c r="AQ107" s="106">
        <f t="shared" si="162"/>
        <v>320977</v>
      </c>
      <c r="AS107" s="106"/>
      <c r="AT107" s="106"/>
      <c r="AU107" s="106"/>
      <c r="AV107" s="106">
        <v>290476</v>
      </c>
      <c r="AW107" s="106">
        <f t="shared" si="163"/>
        <v>290476</v>
      </c>
      <c r="AX107" s="106">
        <v>259085</v>
      </c>
      <c r="AY107" s="106">
        <v>281441</v>
      </c>
      <c r="AZ107" s="106">
        <v>255613</v>
      </c>
      <c r="BA107" s="106">
        <v>313449</v>
      </c>
      <c r="BB107" s="106">
        <f t="shared" si="164"/>
        <v>313449</v>
      </c>
      <c r="BC107" s="106">
        <v>247612</v>
      </c>
      <c r="BD107" s="107">
        <v>206001</v>
      </c>
      <c r="BE107" s="107">
        <v>181323</v>
      </c>
      <c r="BF107" s="107">
        <v>155892</v>
      </c>
      <c r="BG107" s="107">
        <f t="shared" si="165"/>
        <v>155892</v>
      </c>
      <c r="BH107" s="106">
        <v>127844</v>
      </c>
      <c r="BI107" s="106">
        <v>134757</v>
      </c>
      <c r="BJ107" s="106">
        <v>101299</v>
      </c>
      <c r="BK107" s="106">
        <v>108368</v>
      </c>
      <c r="BL107" s="107">
        <f t="shared" si="167"/>
        <v>108368</v>
      </c>
      <c r="BM107" s="106">
        <v>159046</v>
      </c>
      <c r="BN107" s="106">
        <v>163037</v>
      </c>
      <c r="BO107" s="106">
        <v>172056</v>
      </c>
      <c r="BP107" s="106">
        <v>191364</v>
      </c>
      <c r="BQ107" s="106">
        <f t="shared" si="170"/>
        <v>191364</v>
      </c>
      <c r="BR107" s="106">
        <v>172597</v>
      </c>
      <c r="BS107" s="26">
        <v>164165</v>
      </c>
    </row>
    <row r="108" spans="1:71">
      <c r="B108" s="105" t="s">
        <v>88</v>
      </c>
      <c r="C108" s="23" t="s">
        <v>27</v>
      </c>
      <c r="D108" s="63"/>
      <c r="E108" s="63"/>
      <c r="F108" s="63"/>
      <c r="G108" s="63"/>
      <c r="H108" s="63"/>
      <c r="I108" s="63">
        <v>542393</v>
      </c>
      <c r="J108" s="63">
        <v>1744483</v>
      </c>
      <c r="K108" s="63">
        <v>1778491</v>
      </c>
      <c r="L108" s="63">
        <v>1417531</v>
      </c>
      <c r="M108" s="63">
        <v>1417531</v>
      </c>
      <c r="N108" s="63">
        <v>1541432</v>
      </c>
      <c r="O108" s="63">
        <v>1708613</v>
      </c>
      <c r="P108" s="63">
        <v>1748112</v>
      </c>
      <c r="Q108" s="63">
        <v>1633094</v>
      </c>
      <c r="R108" s="63">
        <v>1633094</v>
      </c>
      <c r="S108" s="63">
        <v>1550482</v>
      </c>
      <c r="T108" s="63">
        <v>1467427</v>
      </c>
      <c r="U108" s="63">
        <v>1712607</v>
      </c>
      <c r="V108" s="63">
        <v>1378837</v>
      </c>
      <c r="W108" s="63">
        <v>1378837</v>
      </c>
      <c r="X108" s="63">
        <v>1016988</v>
      </c>
      <c r="Y108" s="63">
        <v>1149687</v>
      </c>
      <c r="Z108" s="63">
        <v>976144</v>
      </c>
      <c r="AA108" s="106">
        <v>796974</v>
      </c>
      <c r="AB108" s="106">
        <v>796974</v>
      </c>
      <c r="AC108" s="106">
        <v>815150</v>
      </c>
      <c r="AD108" s="106">
        <v>870274</v>
      </c>
      <c r="AE108" s="106">
        <v>916124</v>
      </c>
      <c r="AF108" s="106">
        <v>1107889</v>
      </c>
      <c r="AG108" s="106">
        <f t="shared" si="160"/>
        <v>1107889</v>
      </c>
      <c r="AH108" s="106">
        <v>1092090</v>
      </c>
      <c r="AI108" s="106">
        <v>1209183</v>
      </c>
      <c r="AJ108" s="106">
        <v>1209487</v>
      </c>
      <c r="AK108" s="106">
        <v>1214050</v>
      </c>
      <c r="AL108" s="106">
        <f t="shared" si="161"/>
        <v>1214050</v>
      </c>
      <c r="AM108" s="106">
        <v>1291933</v>
      </c>
      <c r="AN108" s="106">
        <v>1187476</v>
      </c>
      <c r="AO108" s="106">
        <v>1079096</v>
      </c>
      <c r="AP108" s="106">
        <v>1162582</v>
      </c>
      <c r="AQ108" s="106">
        <f t="shared" si="162"/>
        <v>1162582</v>
      </c>
      <c r="AS108" s="106"/>
      <c r="AT108" s="106"/>
      <c r="AU108" s="106"/>
      <c r="AV108" s="106">
        <v>1162582</v>
      </c>
      <c r="AW108" s="106">
        <f t="shared" si="163"/>
        <v>1162582</v>
      </c>
      <c r="AX108" s="106">
        <v>1125376</v>
      </c>
      <c r="AY108" s="106">
        <v>1208917</v>
      </c>
      <c r="AZ108" s="106">
        <v>1381583</v>
      </c>
      <c r="BA108" s="106">
        <v>1244348</v>
      </c>
      <c r="BB108" s="106">
        <f t="shared" si="164"/>
        <v>1244348</v>
      </c>
      <c r="BC108" s="106">
        <v>579912</v>
      </c>
      <c r="BD108" s="107">
        <v>463609</v>
      </c>
      <c r="BE108" s="107">
        <v>433993</v>
      </c>
      <c r="BF108" s="107">
        <v>599381</v>
      </c>
      <c r="BG108" s="107">
        <f t="shared" si="165"/>
        <v>599381</v>
      </c>
      <c r="BH108" s="106">
        <v>459411</v>
      </c>
      <c r="BI108" s="106">
        <v>603382</v>
      </c>
      <c r="BJ108" s="106">
        <v>721638</v>
      </c>
      <c r="BK108" s="106">
        <v>902672</v>
      </c>
      <c r="BL108" s="107">
        <f t="shared" si="167"/>
        <v>902672</v>
      </c>
      <c r="BM108" s="106">
        <v>1020882</v>
      </c>
      <c r="BN108" s="106">
        <v>1046228</v>
      </c>
      <c r="BO108" s="106">
        <v>1103707</v>
      </c>
      <c r="BP108" s="106">
        <v>1008109</v>
      </c>
      <c r="BQ108" s="106">
        <f t="shared" si="170"/>
        <v>1008109</v>
      </c>
      <c r="BR108" s="106">
        <v>1091327</v>
      </c>
      <c r="BS108" s="26">
        <v>1287604</v>
      </c>
    </row>
    <row r="109" spans="1:71">
      <c r="B109" s="105" t="s">
        <v>89</v>
      </c>
      <c r="C109" s="23" t="s">
        <v>27</v>
      </c>
      <c r="D109" s="63"/>
      <c r="E109" s="63"/>
      <c r="F109" s="63"/>
      <c r="G109" s="63"/>
      <c r="H109" s="63"/>
      <c r="I109" s="63">
        <v>851</v>
      </c>
      <c r="J109" s="63">
        <v>648</v>
      </c>
      <c r="K109" s="63">
        <v>706</v>
      </c>
      <c r="L109" s="63">
        <v>15187</v>
      </c>
      <c r="M109" s="63">
        <v>15187</v>
      </c>
      <c r="N109" s="63">
        <v>1133</v>
      </c>
      <c r="O109" s="63">
        <v>1294</v>
      </c>
      <c r="P109" s="63">
        <v>671</v>
      </c>
      <c r="Q109" s="63">
        <v>628</v>
      </c>
      <c r="R109" s="63">
        <v>628</v>
      </c>
      <c r="S109" s="63">
        <v>302</v>
      </c>
      <c r="T109" s="63">
        <v>397</v>
      </c>
      <c r="U109" s="63">
        <v>385</v>
      </c>
      <c r="V109" s="63">
        <v>308</v>
      </c>
      <c r="W109" s="63">
        <v>308</v>
      </c>
      <c r="X109" s="63">
        <v>313</v>
      </c>
      <c r="Y109" s="63">
        <v>221</v>
      </c>
      <c r="Z109" s="63">
        <v>392</v>
      </c>
      <c r="AA109" s="106">
        <v>183</v>
      </c>
      <c r="AB109" s="106">
        <v>183</v>
      </c>
      <c r="AC109" s="106">
        <v>228</v>
      </c>
      <c r="AD109" s="106">
        <v>353</v>
      </c>
      <c r="AE109" s="106">
        <v>498</v>
      </c>
      <c r="AF109" s="106">
        <v>554</v>
      </c>
      <c r="AG109" s="106">
        <f t="shared" si="160"/>
        <v>554</v>
      </c>
      <c r="AH109" s="106">
        <v>668</v>
      </c>
      <c r="AI109" s="106">
        <v>600</v>
      </c>
      <c r="AJ109" s="106">
        <v>1117</v>
      </c>
      <c r="AK109" s="106">
        <v>2582</v>
      </c>
      <c r="AL109" s="106">
        <f t="shared" si="161"/>
        <v>2582</v>
      </c>
      <c r="AM109" s="106">
        <v>2284</v>
      </c>
      <c r="AN109" s="106">
        <v>1535</v>
      </c>
      <c r="AO109" s="106">
        <v>2132</v>
      </c>
      <c r="AP109" s="106">
        <v>2931</v>
      </c>
      <c r="AQ109" s="106">
        <f t="shared" si="162"/>
        <v>2931</v>
      </c>
      <c r="AS109" s="106"/>
      <c r="AT109" s="106"/>
      <c r="AU109" s="106"/>
      <c r="AV109" s="106">
        <v>2931</v>
      </c>
      <c r="AW109" s="106">
        <f t="shared" si="163"/>
        <v>2931</v>
      </c>
      <c r="AX109" s="106">
        <v>6549</v>
      </c>
      <c r="AY109" s="106">
        <v>6849</v>
      </c>
      <c r="AZ109" s="106">
        <v>12925</v>
      </c>
      <c r="BA109" s="106">
        <v>19645</v>
      </c>
      <c r="BB109" s="106">
        <f t="shared" si="164"/>
        <v>19645</v>
      </c>
      <c r="BC109" s="106">
        <v>20975</v>
      </c>
      <c r="BD109" s="107">
        <v>21691</v>
      </c>
      <c r="BE109" s="107">
        <v>581</v>
      </c>
      <c r="BF109" s="107">
        <v>158</v>
      </c>
      <c r="BG109" s="107">
        <f t="shared" si="165"/>
        <v>158</v>
      </c>
      <c r="BH109" s="106">
        <v>1474</v>
      </c>
      <c r="BI109" s="106">
        <v>609</v>
      </c>
      <c r="BJ109" s="106">
        <v>1330</v>
      </c>
      <c r="BK109" s="106">
        <v>724</v>
      </c>
      <c r="BL109" s="107">
        <f t="shared" si="167"/>
        <v>724</v>
      </c>
      <c r="BM109" s="106">
        <v>1666</v>
      </c>
      <c r="BN109" s="106">
        <v>1336</v>
      </c>
      <c r="BO109" s="106">
        <v>557</v>
      </c>
      <c r="BP109" s="106">
        <v>19523</v>
      </c>
      <c r="BQ109" s="106">
        <f t="shared" si="170"/>
        <v>19523</v>
      </c>
      <c r="BR109" s="106">
        <v>4944</v>
      </c>
      <c r="BS109" s="26">
        <v>4119</v>
      </c>
    </row>
    <row r="110" spans="1:71">
      <c r="B110" s="105" t="s">
        <v>90</v>
      </c>
      <c r="C110" s="23" t="s">
        <v>27</v>
      </c>
      <c r="D110" s="63"/>
      <c r="E110" s="63"/>
      <c r="F110" s="63"/>
      <c r="G110" s="63"/>
      <c r="H110" s="63"/>
      <c r="I110" s="63">
        <v>85607</v>
      </c>
      <c r="J110" s="63">
        <v>147556</v>
      </c>
      <c r="K110" s="63">
        <v>171206</v>
      </c>
      <c r="L110" s="63">
        <v>176818</v>
      </c>
      <c r="M110" s="63">
        <v>176818</v>
      </c>
      <c r="N110" s="63">
        <v>203213</v>
      </c>
      <c r="O110" s="63">
        <v>207066</v>
      </c>
      <c r="P110" s="63">
        <v>232361</v>
      </c>
      <c r="Q110" s="63">
        <v>231028</v>
      </c>
      <c r="R110" s="63">
        <v>231028</v>
      </c>
      <c r="S110" s="63">
        <v>243760</v>
      </c>
      <c r="T110" s="63">
        <v>253931</v>
      </c>
      <c r="U110" s="63">
        <v>264536</v>
      </c>
      <c r="V110" s="63">
        <v>266039</v>
      </c>
      <c r="W110" s="63">
        <v>266039</v>
      </c>
      <c r="X110" s="63">
        <v>235494</v>
      </c>
      <c r="Y110" s="63">
        <v>231801</v>
      </c>
      <c r="Z110" s="63">
        <v>203512</v>
      </c>
      <c r="AA110" s="106">
        <v>224908</v>
      </c>
      <c r="AB110" s="106">
        <v>224908</v>
      </c>
      <c r="AC110" s="106">
        <v>229522</v>
      </c>
      <c r="AD110" s="106">
        <v>228436</v>
      </c>
      <c r="AE110" s="106">
        <v>222814</v>
      </c>
      <c r="AF110" s="106">
        <v>241363</v>
      </c>
      <c r="AG110" s="106">
        <f t="shared" si="160"/>
        <v>241363</v>
      </c>
      <c r="AH110" s="106">
        <v>235311</v>
      </c>
      <c r="AI110" s="106">
        <v>233691</v>
      </c>
      <c r="AJ110" s="106">
        <v>243457</v>
      </c>
      <c r="AK110" s="106">
        <v>236666</v>
      </c>
      <c r="AL110" s="106">
        <f t="shared" si="161"/>
        <v>236666</v>
      </c>
      <c r="AM110" s="106">
        <v>267329</v>
      </c>
      <c r="AN110" s="106">
        <v>247625</v>
      </c>
      <c r="AO110" s="106">
        <v>267710</v>
      </c>
      <c r="AP110" s="106">
        <v>279344</v>
      </c>
      <c r="AQ110" s="106">
        <f t="shared" si="162"/>
        <v>279344</v>
      </c>
      <c r="AS110" s="106"/>
      <c r="AT110" s="106"/>
      <c r="AU110" s="106"/>
      <c r="AV110" s="106">
        <v>279344</v>
      </c>
      <c r="AW110" s="106">
        <f t="shared" si="163"/>
        <v>279344</v>
      </c>
      <c r="AX110" s="106">
        <v>301659</v>
      </c>
      <c r="AY110" s="106">
        <v>335913</v>
      </c>
      <c r="AZ110" s="106">
        <v>368013</v>
      </c>
      <c r="BA110" s="106">
        <v>354232</v>
      </c>
      <c r="BB110" s="106">
        <f t="shared" si="164"/>
        <v>354232</v>
      </c>
      <c r="BC110" s="106">
        <v>360428</v>
      </c>
      <c r="BD110" s="107">
        <v>356933</v>
      </c>
      <c r="BE110" s="107">
        <v>313930</v>
      </c>
      <c r="BF110" s="107">
        <v>323574</v>
      </c>
      <c r="BG110" s="107">
        <f t="shared" si="165"/>
        <v>323574</v>
      </c>
      <c r="BH110" s="106">
        <v>297409</v>
      </c>
      <c r="BI110" s="106">
        <v>294841</v>
      </c>
      <c r="BJ110" s="106">
        <v>274458</v>
      </c>
      <c r="BK110" s="106">
        <v>287337</v>
      </c>
      <c r="BL110" s="107">
        <f t="shared" si="167"/>
        <v>287337</v>
      </c>
      <c r="BM110" s="106">
        <v>338246</v>
      </c>
      <c r="BN110" s="106">
        <v>341554</v>
      </c>
      <c r="BO110" s="106">
        <v>391102</v>
      </c>
      <c r="BP110" s="106">
        <v>477789</v>
      </c>
      <c r="BQ110" s="106">
        <f t="shared" si="170"/>
        <v>477789</v>
      </c>
      <c r="BR110" s="106">
        <v>505313</v>
      </c>
      <c r="BS110" s="26">
        <v>531230</v>
      </c>
    </row>
    <row r="111" spans="1:71">
      <c r="B111" s="105" t="s">
        <v>91</v>
      </c>
      <c r="C111" s="23" t="s">
        <v>27</v>
      </c>
      <c r="D111" s="63"/>
      <c r="E111" s="63"/>
      <c r="F111" s="63"/>
      <c r="G111" s="63"/>
      <c r="H111" s="63"/>
      <c r="I111" s="63">
        <v>113982</v>
      </c>
      <c r="J111" s="63">
        <v>270783</v>
      </c>
      <c r="K111" s="63">
        <v>267823</v>
      </c>
      <c r="L111" s="63">
        <v>95785</v>
      </c>
      <c r="M111" s="63">
        <v>95785</v>
      </c>
      <c r="N111" s="63">
        <v>265486</v>
      </c>
      <c r="O111" s="63">
        <v>233635</v>
      </c>
      <c r="P111" s="63">
        <v>211455</v>
      </c>
      <c r="Q111" s="63">
        <v>81890</v>
      </c>
      <c r="R111" s="63">
        <v>81890</v>
      </c>
      <c r="S111" s="63">
        <v>104014</v>
      </c>
      <c r="T111" s="63">
        <v>101372</v>
      </c>
      <c r="U111" s="63">
        <v>100880</v>
      </c>
      <c r="V111" s="63">
        <v>100708</v>
      </c>
      <c r="W111" s="63">
        <v>100708</v>
      </c>
      <c r="X111" s="63">
        <v>74063</v>
      </c>
      <c r="Y111" s="63">
        <v>75715</v>
      </c>
      <c r="Z111" s="63">
        <v>71469</v>
      </c>
      <c r="AA111" s="106">
        <v>64015</v>
      </c>
      <c r="AB111" s="106">
        <v>64015</v>
      </c>
      <c r="AC111" s="106">
        <v>66850</v>
      </c>
      <c r="AD111" s="106">
        <v>80219</v>
      </c>
      <c r="AE111" s="106">
        <v>74572</v>
      </c>
      <c r="AF111" s="106">
        <v>65377</v>
      </c>
      <c r="AG111" s="106">
        <f t="shared" si="160"/>
        <v>65377</v>
      </c>
      <c r="AH111" s="106">
        <v>85755</v>
      </c>
      <c r="AI111" s="106">
        <v>92776</v>
      </c>
      <c r="AJ111" s="106">
        <v>85154</v>
      </c>
      <c r="AK111" s="106">
        <v>77987</v>
      </c>
      <c r="AL111" s="106">
        <f t="shared" si="161"/>
        <v>77987</v>
      </c>
      <c r="AM111" s="106">
        <v>82433</v>
      </c>
      <c r="AN111" s="106">
        <v>103176</v>
      </c>
      <c r="AO111" s="106">
        <v>81805</v>
      </c>
      <c r="AP111" s="106">
        <v>69134</v>
      </c>
      <c r="AQ111" s="106">
        <f t="shared" si="162"/>
        <v>69134</v>
      </c>
      <c r="AS111" s="106"/>
      <c r="AT111" s="106"/>
      <c r="AU111" s="106"/>
      <c r="AV111" s="106">
        <v>69134</v>
      </c>
      <c r="AW111" s="106">
        <f t="shared" si="163"/>
        <v>69134</v>
      </c>
      <c r="AX111" s="106">
        <v>64013</v>
      </c>
      <c r="AY111" s="106">
        <v>77421</v>
      </c>
      <c r="AZ111" s="106">
        <v>53365</v>
      </c>
      <c r="BA111" s="106">
        <v>29321</v>
      </c>
      <c r="BB111" s="106">
        <f t="shared" si="164"/>
        <v>29321</v>
      </c>
      <c r="BC111" s="106">
        <v>58704</v>
      </c>
      <c r="BD111" s="107">
        <v>61667</v>
      </c>
      <c r="BE111" s="107">
        <v>55584</v>
      </c>
      <c r="BF111" s="107">
        <v>42320</v>
      </c>
      <c r="BG111" s="107">
        <f t="shared" si="165"/>
        <v>42320</v>
      </c>
      <c r="BH111" s="106">
        <v>36863</v>
      </c>
      <c r="BI111" s="106">
        <v>42169</v>
      </c>
      <c r="BJ111" s="106">
        <v>40601</v>
      </c>
      <c r="BK111" s="106">
        <v>41264</v>
      </c>
      <c r="BL111" s="107">
        <f t="shared" si="167"/>
        <v>41264</v>
      </c>
      <c r="BM111" s="106">
        <v>51711</v>
      </c>
      <c r="BN111" s="106">
        <v>27972</v>
      </c>
      <c r="BO111" s="106">
        <v>58072</v>
      </c>
      <c r="BP111" s="106">
        <v>33033</v>
      </c>
      <c r="BQ111" s="106">
        <f t="shared" si="170"/>
        <v>33033</v>
      </c>
      <c r="BR111" s="106">
        <v>37856</v>
      </c>
      <c r="BS111" s="26">
        <v>51782</v>
      </c>
    </row>
    <row r="112" spans="1:71">
      <c r="B112" s="105" t="s">
        <v>92</v>
      </c>
      <c r="C112" s="23" t="s">
        <v>27</v>
      </c>
      <c r="D112" s="63"/>
      <c r="E112" s="63"/>
      <c r="F112" s="63"/>
      <c r="G112" s="63"/>
      <c r="H112" s="63"/>
      <c r="I112" s="63">
        <v>9729</v>
      </c>
      <c r="J112" s="63">
        <v>33509.5</v>
      </c>
      <c r="K112" s="63">
        <v>12469</v>
      </c>
      <c r="L112" s="63">
        <v>47655</v>
      </c>
      <c r="M112" s="63">
        <v>47655</v>
      </c>
      <c r="N112" s="63">
        <v>11986</v>
      </c>
      <c r="O112" s="63">
        <v>10894</v>
      </c>
      <c r="P112" s="63">
        <v>11125</v>
      </c>
      <c r="Q112" s="63">
        <v>2445</v>
      </c>
      <c r="R112" s="63">
        <v>2445</v>
      </c>
      <c r="S112" s="63">
        <v>2237</v>
      </c>
      <c r="T112" s="63">
        <v>2542</v>
      </c>
      <c r="U112" s="63">
        <v>1098</v>
      </c>
      <c r="V112" s="63">
        <v>1064</v>
      </c>
      <c r="W112" s="63">
        <v>1064</v>
      </c>
      <c r="X112" s="63">
        <v>994</v>
      </c>
      <c r="Y112" s="63">
        <v>1001</v>
      </c>
      <c r="Z112" s="63">
        <v>929</v>
      </c>
      <c r="AA112" s="106">
        <v>1960</v>
      </c>
      <c r="AB112" s="106">
        <v>1960</v>
      </c>
      <c r="AC112" s="106">
        <v>2007</v>
      </c>
      <c r="AD112" s="106">
        <v>87809</v>
      </c>
      <c r="AE112" s="106">
        <v>40786</v>
      </c>
      <c r="AF112" s="106">
        <v>337195</v>
      </c>
      <c r="AG112" s="106">
        <f t="shared" si="160"/>
        <v>337195</v>
      </c>
      <c r="AH112" s="106">
        <v>350055</v>
      </c>
      <c r="AI112" s="106">
        <v>311104</v>
      </c>
      <c r="AJ112" s="106">
        <v>328872</v>
      </c>
      <c r="AK112" s="106">
        <v>291103</v>
      </c>
      <c r="AL112" s="106">
        <f t="shared" si="161"/>
        <v>291103</v>
      </c>
      <c r="AM112" s="106">
        <v>140586</v>
      </c>
      <c r="AN112" s="106">
        <v>28475</v>
      </c>
      <c r="AO112" s="106">
        <v>33791</v>
      </c>
      <c r="AP112" s="106">
        <v>5768</v>
      </c>
      <c r="AQ112" s="106">
        <f t="shared" si="162"/>
        <v>5768</v>
      </c>
      <c r="AS112" s="106"/>
      <c r="AT112" s="106"/>
      <c r="AU112" s="106"/>
      <c r="AV112" s="106">
        <v>5768</v>
      </c>
      <c r="AW112" s="106">
        <f t="shared" si="163"/>
        <v>5768</v>
      </c>
      <c r="AX112" s="106">
        <v>2006</v>
      </c>
      <c r="AY112" s="106">
        <v>51407</v>
      </c>
      <c r="AZ112" s="106">
        <v>363413</v>
      </c>
      <c r="BA112" s="106">
        <v>485150</v>
      </c>
      <c r="BB112" s="106">
        <f t="shared" si="164"/>
        <v>485150</v>
      </c>
      <c r="BC112" s="106">
        <v>465642</v>
      </c>
      <c r="BD112" s="107">
        <v>1648</v>
      </c>
      <c r="BE112" s="107">
        <v>1099</v>
      </c>
      <c r="BF112" s="107">
        <v>276122</v>
      </c>
      <c r="BG112" s="107">
        <f t="shared" si="165"/>
        <v>276122</v>
      </c>
      <c r="BH112" s="106">
        <v>230357</v>
      </c>
      <c r="BI112" s="106">
        <v>230377</v>
      </c>
      <c r="BJ112" s="106">
        <v>222780</v>
      </c>
      <c r="BK112" s="106">
        <v>146792</v>
      </c>
      <c r="BL112" s="107">
        <f t="shared" si="167"/>
        <v>146792</v>
      </c>
      <c r="BM112" s="106">
        <v>149334</v>
      </c>
      <c r="BN112" s="106">
        <v>143424</v>
      </c>
      <c r="BO112" s="106">
        <v>135670</v>
      </c>
      <c r="BP112" s="106">
        <v>86416</v>
      </c>
      <c r="BQ112" s="106">
        <f t="shared" si="170"/>
        <v>86416</v>
      </c>
      <c r="BR112" s="106">
        <v>60508</v>
      </c>
      <c r="BS112" s="26">
        <v>54160</v>
      </c>
    </row>
    <row r="113" spans="1:71">
      <c r="B113" s="18" t="s">
        <v>93</v>
      </c>
      <c r="C113" s="23" t="s">
        <v>27</v>
      </c>
      <c r="D113" s="108"/>
      <c r="E113" s="108"/>
      <c r="F113" s="108"/>
      <c r="G113" s="108"/>
      <c r="H113" s="108"/>
      <c r="I113" s="108">
        <v>1192244</v>
      </c>
      <c r="J113" s="108">
        <v>3611325</v>
      </c>
      <c r="K113" s="108">
        <v>3466518</v>
      </c>
      <c r="L113" s="108">
        <v>3324186</v>
      </c>
      <c r="M113" s="108">
        <v>3324186</v>
      </c>
      <c r="N113" s="108">
        <v>3106904</v>
      </c>
      <c r="O113" s="108">
        <v>3722084</v>
      </c>
      <c r="P113" s="108">
        <v>4291914</v>
      </c>
      <c r="Q113" s="108">
        <v>4979549</v>
      </c>
      <c r="R113" s="108">
        <v>4979549</v>
      </c>
      <c r="S113" s="108">
        <v>4199493</v>
      </c>
      <c r="T113" s="108">
        <v>3887107</v>
      </c>
      <c r="U113" s="108">
        <v>3594577</v>
      </c>
      <c r="V113" s="108">
        <v>3634624</v>
      </c>
      <c r="W113" s="108">
        <v>3634624</v>
      </c>
      <c r="X113" s="108">
        <v>3073577</v>
      </c>
      <c r="Y113" s="108">
        <v>3454669</v>
      </c>
      <c r="Z113" s="108">
        <v>3207750</v>
      </c>
      <c r="AA113" s="108">
        <v>2822901</v>
      </c>
      <c r="AB113" s="108">
        <v>2822901</v>
      </c>
      <c r="AC113" s="108">
        <v>2762091</v>
      </c>
      <c r="AD113" s="108">
        <v>2841112</v>
      </c>
      <c r="AE113" s="108">
        <v>2949945</v>
      </c>
      <c r="AF113" s="108">
        <v>3626775</v>
      </c>
      <c r="AG113" s="108">
        <f t="shared" si="160"/>
        <v>3626775</v>
      </c>
      <c r="AH113" s="108">
        <v>3506982</v>
      </c>
      <c r="AI113" s="108">
        <v>3905175</v>
      </c>
      <c r="AJ113" s="108">
        <v>3763357</v>
      </c>
      <c r="AK113" s="108">
        <f>SUM(AK105:AK112)</f>
        <v>3745499</v>
      </c>
      <c r="AL113" s="108">
        <f t="shared" si="161"/>
        <v>3745499</v>
      </c>
      <c r="AM113" s="108">
        <f>SUM(AM105:AM112)</f>
        <v>3644897</v>
      </c>
      <c r="AN113" s="108">
        <f>SUM(AN105:AN112)</f>
        <v>3147291</v>
      </c>
      <c r="AO113" s="108">
        <f>SUM(AO105:AO112)</f>
        <v>3051295</v>
      </c>
      <c r="AP113" s="108">
        <v>3306362</v>
      </c>
      <c r="AQ113" s="108">
        <f t="shared" si="162"/>
        <v>3306362</v>
      </c>
      <c r="AS113" s="108"/>
      <c r="AT113" s="108"/>
      <c r="AU113" s="108"/>
      <c r="AV113" s="108">
        <f>SUM(AV105:AV112)</f>
        <v>3275861</v>
      </c>
      <c r="AW113" s="108">
        <f t="shared" si="163"/>
        <v>3275861</v>
      </c>
      <c r="AX113" s="108">
        <f>SUM(AX105:AX112)</f>
        <v>3369415</v>
      </c>
      <c r="AY113" s="108">
        <f>SUM(AY105:AY112)</f>
        <v>3420048</v>
      </c>
      <c r="AZ113" s="108">
        <f>SUM(AZ105:AZ112)</f>
        <v>3918083</v>
      </c>
      <c r="BA113" s="108">
        <f>SUM(BA105:BA112)</f>
        <v>4018228</v>
      </c>
      <c r="BB113" s="108">
        <f t="shared" si="164"/>
        <v>4018228</v>
      </c>
      <c r="BC113" s="108">
        <v>3507101</v>
      </c>
      <c r="BD113" s="109">
        <v>2571758</v>
      </c>
      <c r="BE113" s="109">
        <f>+SUM(BE105:BE112)</f>
        <v>1918212</v>
      </c>
      <c r="BF113" s="109">
        <f>SUM(BF105:BF112)</f>
        <v>3143538</v>
      </c>
      <c r="BG113" s="109">
        <f t="shared" si="165"/>
        <v>3143538</v>
      </c>
      <c r="BH113" s="108">
        <f t="shared" ref="BH113:BK113" si="171">SUM(BH105:BH112)</f>
        <v>2541344</v>
      </c>
      <c r="BI113" s="108">
        <f t="shared" si="171"/>
        <v>2907876</v>
      </c>
      <c r="BJ113" s="108">
        <f t="shared" si="171"/>
        <v>2380468</v>
      </c>
      <c r="BK113" s="108">
        <f t="shared" si="171"/>
        <v>2635130</v>
      </c>
      <c r="BL113" s="109">
        <f t="shared" si="167"/>
        <v>2635130</v>
      </c>
      <c r="BM113" s="108">
        <f t="shared" ref="BM113:BP113" si="172">SUM(BM105:BM112)</f>
        <v>3017916</v>
      </c>
      <c r="BN113" s="108">
        <f t="shared" si="172"/>
        <v>3012087</v>
      </c>
      <c r="BO113" s="108">
        <f t="shared" si="172"/>
        <v>2917149</v>
      </c>
      <c r="BP113" s="108">
        <f t="shared" si="172"/>
        <v>3536424</v>
      </c>
      <c r="BQ113" s="108">
        <f t="shared" si="170"/>
        <v>3536424</v>
      </c>
      <c r="BR113" s="108">
        <f t="shared" ref="BR113:BS113" si="173">SUM(BR105:BR112)</f>
        <v>3790215</v>
      </c>
      <c r="BS113" s="108">
        <f t="shared" si="173"/>
        <v>3817056</v>
      </c>
    </row>
    <row r="114" spans="1:71">
      <c r="B114" s="105" t="s">
        <v>94</v>
      </c>
      <c r="C114" s="23" t="s">
        <v>27</v>
      </c>
      <c r="D114" s="63"/>
      <c r="E114" s="63"/>
      <c r="F114" s="63"/>
      <c r="G114" s="63"/>
      <c r="H114" s="63"/>
      <c r="I114" s="63">
        <v>6089697</v>
      </c>
      <c r="J114" s="63">
        <v>11151929</v>
      </c>
      <c r="K114" s="63">
        <v>11930157</v>
      </c>
      <c r="L114" s="63">
        <v>11807076</v>
      </c>
      <c r="M114" s="63">
        <v>11807076</v>
      </c>
      <c r="N114" s="63">
        <v>12000489</v>
      </c>
      <c r="O114" s="63">
        <v>11219919</v>
      </c>
      <c r="P114" s="63">
        <v>11242447</v>
      </c>
      <c r="Q114" s="63">
        <v>10982786</v>
      </c>
      <c r="R114" s="63">
        <v>10982786</v>
      </c>
      <c r="S114" s="63">
        <v>10512372</v>
      </c>
      <c r="T114" s="63">
        <v>10675270</v>
      </c>
      <c r="U114" s="63">
        <v>10606011</v>
      </c>
      <c r="V114" s="63">
        <v>10773076</v>
      </c>
      <c r="W114" s="63">
        <v>10773076</v>
      </c>
      <c r="X114" s="63">
        <v>10637808</v>
      </c>
      <c r="Y114" s="63">
        <v>10676356</v>
      </c>
      <c r="Z114" s="63">
        <v>10558010</v>
      </c>
      <c r="AA114" s="106">
        <v>10938657</v>
      </c>
      <c r="AB114" s="106">
        <v>10938657</v>
      </c>
      <c r="AC114" s="106">
        <v>11116714</v>
      </c>
      <c r="AD114" s="106">
        <v>10997106</v>
      </c>
      <c r="AE114" s="106">
        <v>10899582</v>
      </c>
      <c r="AF114" s="106">
        <v>10498149</v>
      </c>
      <c r="AG114" s="106">
        <f t="shared" si="160"/>
        <v>10498149</v>
      </c>
      <c r="AH114" s="106">
        <v>10386506</v>
      </c>
      <c r="AI114" s="106">
        <v>10283856</v>
      </c>
      <c r="AJ114" s="106">
        <v>10179960</v>
      </c>
      <c r="AK114" s="106">
        <v>10065335</v>
      </c>
      <c r="AL114" s="106">
        <f t="shared" si="161"/>
        <v>10065335</v>
      </c>
      <c r="AM114" s="106">
        <v>10055224</v>
      </c>
      <c r="AN114" s="106">
        <v>9887245</v>
      </c>
      <c r="AO114" s="106">
        <v>9902049</v>
      </c>
      <c r="AP114" s="106">
        <v>9953365</v>
      </c>
      <c r="AQ114" s="106">
        <f t="shared" si="162"/>
        <v>9953365</v>
      </c>
      <c r="AS114" s="106"/>
      <c r="AT114" s="106"/>
      <c r="AU114" s="106"/>
      <c r="AV114" s="106">
        <v>12501809</v>
      </c>
      <c r="AW114" s="106">
        <f t="shared" si="163"/>
        <v>12501809</v>
      </c>
      <c r="AX114" s="106">
        <v>12565500</v>
      </c>
      <c r="AY114" s="106">
        <v>12580143</v>
      </c>
      <c r="AZ114" s="106">
        <v>12359187</v>
      </c>
      <c r="BA114" s="106">
        <v>12919618</v>
      </c>
      <c r="BB114" s="106">
        <f t="shared" si="164"/>
        <v>12919618</v>
      </c>
      <c r="BC114" s="106">
        <v>12599273</v>
      </c>
      <c r="BD114" s="107">
        <v>11826849</v>
      </c>
      <c r="BE114" s="107">
        <v>11594725</v>
      </c>
      <c r="BF114" s="107">
        <v>10730269</v>
      </c>
      <c r="BG114" s="107">
        <f t="shared" si="165"/>
        <v>10730269</v>
      </c>
      <c r="BH114" s="106">
        <v>10423473</v>
      </c>
      <c r="BI114" s="106">
        <v>9539855</v>
      </c>
      <c r="BJ114" s="106">
        <v>9618914</v>
      </c>
      <c r="BK114" s="106">
        <v>9489867</v>
      </c>
      <c r="BL114" s="107">
        <f t="shared" si="167"/>
        <v>9489867</v>
      </c>
      <c r="BM114" s="106">
        <v>9576603</v>
      </c>
      <c r="BN114" s="106">
        <v>9478411</v>
      </c>
      <c r="BO114" s="106">
        <v>9454180</v>
      </c>
      <c r="BP114" s="106">
        <v>8411661</v>
      </c>
      <c r="BQ114" s="106">
        <f t="shared" si="170"/>
        <v>8411661</v>
      </c>
      <c r="BR114" s="106">
        <v>8354278</v>
      </c>
      <c r="BS114" s="26">
        <v>8466403</v>
      </c>
    </row>
    <row r="115" spans="1:71">
      <c r="B115" s="105" t="s">
        <v>95</v>
      </c>
      <c r="C115" s="23" t="s">
        <v>27</v>
      </c>
      <c r="D115" s="63"/>
      <c r="E115" s="63"/>
      <c r="F115" s="63"/>
      <c r="G115" s="63"/>
      <c r="H115" s="63"/>
      <c r="I115" s="63">
        <v>172178</v>
      </c>
      <c r="J115" s="63">
        <v>2229299</v>
      </c>
      <c r="K115" s="63">
        <v>2344616</v>
      </c>
      <c r="L115" s="63">
        <v>4213160</v>
      </c>
      <c r="M115" s="63">
        <v>4213160</v>
      </c>
      <c r="N115" s="63">
        <v>3264062</v>
      </c>
      <c r="O115" s="63">
        <v>3890181</v>
      </c>
      <c r="P115" s="63">
        <v>3867188</v>
      </c>
      <c r="Q115" s="63">
        <v>3727605</v>
      </c>
      <c r="R115" s="63">
        <v>3727605</v>
      </c>
      <c r="S115" s="63">
        <v>3850693</v>
      </c>
      <c r="T115" s="63">
        <v>3956638</v>
      </c>
      <c r="U115" s="63">
        <v>3565196</v>
      </c>
      <c r="V115" s="63">
        <v>3313401</v>
      </c>
      <c r="W115" s="63">
        <v>3313401</v>
      </c>
      <c r="X115" s="63">
        <v>2762163</v>
      </c>
      <c r="Y115" s="63">
        <v>2850897</v>
      </c>
      <c r="Z115" s="63">
        <v>2244869</v>
      </c>
      <c r="AA115" s="106">
        <v>2280575</v>
      </c>
      <c r="AB115" s="106">
        <v>2280575</v>
      </c>
      <c r="AC115" s="106">
        <v>2493114</v>
      </c>
      <c r="AD115" s="106">
        <v>2752135</v>
      </c>
      <c r="AE115" s="106">
        <v>2723629</v>
      </c>
      <c r="AF115" s="106">
        <v>2710382</v>
      </c>
      <c r="AG115" s="106">
        <f t="shared" si="160"/>
        <v>2710382</v>
      </c>
      <c r="AH115" s="106">
        <v>2787022</v>
      </c>
      <c r="AI115" s="106">
        <v>2671247</v>
      </c>
      <c r="AJ115" s="106">
        <v>2786047</v>
      </c>
      <c r="AK115" s="106">
        <v>2672550</v>
      </c>
      <c r="AL115" s="106">
        <f t="shared" si="161"/>
        <v>2672550</v>
      </c>
      <c r="AM115" s="106">
        <v>2665212</v>
      </c>
      <c r="AN115" s="106">
        <v>2310528</v>
      </c>
      <c r="AO115" s="106">
        <v>2229514</v>
      </c>
      <c r="AP115" s="106">
        <v>2294072</v>
      </c>
      <c r="AQ115" s="106">
        <f t="shared" si="162"/>
        <v>2294072</v>
      </c>
      <c r="AS115" s="106"/>
      <c r="AT115" s="106"/>
      <c r="AU115" s="106"/>
      <c r="AV115" s="106">
        <v>2294072</v>
      </c>
      <c r="AW115" s="106">
        <f t="shared" si="163"/>
        <v>2294072</v>
      </c>
      <c r="AX115" s="106">
        <v>2283269</v>
      </c>
      <c r="AY115" s="106">
        <v>2319106</v>
      </c>
      <c r="AZ115" s="106">
        <v>2139315</v>
      </c>
      <c r="BA115" s="106">
        <v>2209576</v>
      </c>
      <c r="BB115" s="106">
        <f t="shared" si="164"/>
        <v>2209576</v>
      </c>
      <c r="BC115" s="106">
        <v>0</v>
      </c>
      <c r="BD115" s="107">
        <v>0</v>
      </c>
      <c r="BE115" s="107">
        <v>0</v>
      </c>
      <c r="BF115" s="107">
        <v>0</v>
      </c>
      <c r="BG115" s="107">
        <f t="shared" si="165"/>
        <v>0</v>
      </c>
      <c r="BH115" s="106">
        <v>0</v>
      </c>
      <c r="BI115" s="106">
        <v>0</v>
      </c>
      <c r="BJ115" s="106">
        <v>0</v>
      </c>
      <c r="BK115" s="106">
        <v>0</v>
      </c>
      <c r="BL115" s="107">
        <f t="shared" si="167"/>
        <v>0</v>
      </c>
      <c r="BM115" s="106">
        <v>0</v>
      </c>
      <c r="BN115" s="106">
        <v>0</v>
      </c>
      <c r="BO115" s="106">
        <v>0</v>
      </c>
      <c r="BP115" s="106">
        <v>0</v>
      </c>
      <c r="BQ115" s="106">
        <v>0</v>
      </c>
      <c r="BR115" s="106">
        <v>0</v>
      </c>
      <c r="BS115" s="26">
        <v>0</v>
      </c>
    </row>
    <row r="116" spans="1:71">
      <c r="B116" s="105" t="s">
        <v>96</v>
      </c>
      <c r="C116" s="23" t="s">
        <v>27</v>
      </c>
      <c r="D116" s="63"/>
      <c r="E116" s="63"/>
      <c r="F116" s="63"/>
      <c r="G116" s="63"/>
      <c r="H116" s="63"/>
      <c r="I116" s="63">
        <v>71131</v>
      </c>
      <c r="J116" s="63">
        <v>1849340</v>
      </c>
      <c r="K116" s="63">
        <v>1847317</v>
      </c>
      <c r="L116" s="63">
        <v>2382399</v>
      </c>
      <c r="M116" s="63">
        <v>2382399</v>
      </c>
      <c r="N116" s="63">
        <v>1871828</v>
      </c>
      <c r="O116" s="63">
        <v>2202507</v>
      </c>
      <c r="P116" s="63">
        <v>2180958</v>
      </c>
      <c r="Q116" s="63">
        <v>2093308</v>
      </c>
      <c r="R116" s="63">
        <v>2093308</v>
      </c>
      <c r="S116" s="63">
        <v>2167777</v>
      </c>
      <c r="T116" s="63">
        <v>2223903</v>
      </c>
      <c r="U116" s="63">
        <v>2015562</v>
      </c>
      <c r="V116" s="63">
        <v>1880079</v>
      </c>
      <c r="W116" s="63">
        <v>1880079</v>
      </c>
      <c r="X116" s="63">
        <v>1567976</v>
      </c>
      <c r="Y116" s="63">
        <v>1618109</v>
      </c>
      <c r="Z116" s="63">
        <v>1286661</v>
      </c>
      <c r="AA116" s="106">
        <v>1321425</v>
      </c>
      <c r="AB116" s="106">
        <v>1321425</v>
      </c>
      <c r="AC116" s="106">
        <v>1443519</v>
      </c>
      <c r="AD116" s="106">
        <v>1591756</v>
      </c>
      <c r="AE116" s="106">
        <v>1606451</v>
      </c>
      <c r="AF116" s="106">
        <v>1610313</v>
      </c>
      <c r="AG116" s="106">
        <f t="shared" si="160"/>
        <v>1610313</v>
      </c>
      <c r="AH116" s="106">
        <v>1656336</v>
      </c>
      <c r="AI116" s="106">
        <v>1598041</v>
      </c>
      <c r="AJ116" s="106">
        <v>1665089</v>
      </c>
      <c r="AK116" s="106">
        <v>1617247</v>
      </c>
      <c r="AL116" s="106">
        <f t="shared" si="161"/>
        <v>1617247</v>
      </c>
      <c r="AM116" s="106">
        <v>1614703</v>
      </c>
      <c r="AN116" s="106">
        <v>1430913</v>
      </c>
      <c r="AO116" s="106">
        <v>1394263</v>
      </c>
      <c r="AP116" s="106">
        <v>1441072</v>
      </c>
      <c r="AQ116" s="106">
        <f t="shared" si="162"/>
        <v>1441072</v>
      </c>
      <c r="AS116" s="106"/>
      <c r="AT116" s="106"/>
      <c r="AU116" s="106"/>
      <c r="AV116" s="106">
        <v>1441072</v>
      </c>
      <c r="AW116" s="106">
        <f t="shared" si="163"/>
        <v>1441072</v>
      </c>
      <c r="AX116" s="106">
        <v>1434324</v>
      </c>
      <c r="AY116" s="106">
        <v>1456644</v>
      </c>
      <c r="AZ116" s="106">
        <v>1355640</v>
      </c>
      <c r="BA116" s="106">
        <v>1448241</v>
      </c>
      <c r="BB116" s="106">
        <f t="shared" si="164"/>
        <v>1448241</v>
      </c>
      <c r="BC116" s="106">
        <v>1134477</v>
      </c>
      <c r="BD116" s="107">
        <v>1008108</v>
      </c>
      <c r="BE116" s="107">
        <v>964575</v>
      </c>
      <c r="BF116" s="107">
        <v>1046559</v>
      </c>
      <c r="BG116" s="107">
        <f t="shared" si="165"/>
        <v>1046559</v>
      </c>
      <c r="BH116" s="106">
        <v>972518</v>
      </c>
      <c r="BI116" s="106">
        <v>1090906</v>
      </c>
      <c r="BJ116" s="106">
        <v>1019975</v>
      </c>
      <c r="BK116" s="106">
        <v>1018892</v>
      </c>
      <c r="BL116" s="107">
        <f t="shared" si="167"/>
        <v>1018892</v>
      </c>
      <c r="BM116" s="106">
        <v>1162655</v>
      </c>
      <c r="BN116" s="106">
        <v>1065485</v>
      </c>
      <c r="BO116" s="106">
        <v>1031745</v>
      </c>
      <c r="BP116" s="106">
        <v>1080386</v>
      </c>
      <c r="BQ116" s="106">
        <f t="shared" si="170"/>
        <v>1080386</v>
      </c>
      <c r="BR116" s="106">
        <v>1097083</v>
      </c>
      <c r="BS116" s="26">
        <v>1145137</v>
      </c>
    </row>
    <row r="117" spans="1:71">
      <c r="B117" s="105" t="s">
        <v>97</v>
      </c>
      <c r="C117" s="23" t="s">
        <v>27</v>
      </c>
      <c r="D117" s="63"/>
      <c r="E117" s="63"/>
      <c r="F117" s="63"/>
      <c r="G117" s="63"/>
      <c r="H117" s="63"/>
      <c r="I117" s="63">
        <v>162772</v>
      </c>
      <c r="J117" s="63">
        <v>745131</v>
      </c>
      <c r="K117" s="63">
        <v>876695</v>
      </c>
      <c r="L117" s="63">
        <v>590514</v>
      </c>
      <c r="M117" s="63">
        <v>590514</v>
      </c>
      <c r="N117" s="63">
        <v>618093</v>
      </c>
      <c r="O117" s="63">
        <v>692211</v>
      </c>
      <c r="P117" s="63">
        <v>637828</v>
      </c>
      <c r="Q117" s="63">
        <v>847898</v>
      </c>
      <c r="R117" s="63">
        <v>847898</v>
      </c>
      <c r="S117" s="63">
        <v>948523</v>
      </c>
      <c r="T117" s="63">
        <v>944285</v>
      </c>
      <c r="U117" s="63">
        <v>865853</v>
      </c>
      <c r="V117" s="63">
        <v>883250</v>
      </c>
      <c r="W117" s="63">
        <v>883250</v>
      </c>
      <c r="X117" s="63">
        <v>848156</v>
      </c>
      <c r="Y117" s="63">
        <v>762418</v>
      </c>
      <c r="Z117" s="63">
        <v>677737</v>
      </c>
      <c r="AA117" s="106">
        <v>737860</v>
      </c>
      <c r="AB117" s="106">
        <v>737860</v>
      </c>
      <c r="AC117" s="106">
        <v>816409</v>
      </c>
      <c r="AD117" s="106">
        <v>864588</v>
      </c>
      <c r="AE117" s="106">
        <v>860551</v>
      </c>
      <c r="AF117" s="106">
        <v>752575</v>
      </c>
      <c r="AG117" s="106">
        <f t="shared" si="160"/>
        <v>752575</v>
      </c>
      <c r="AH117" s="106">
        <v>768555</v>
      </c>
      <c r="AI117" s="106">
        <v>708868</v>
      </c>
      <c r="AJ117" s="106">
        <f t="shared" ref="AJ117:AP117" si="174">AJ118-AJ114-AJ115-AJ116</f>
        <v>731601</v>
      </c>
      <c r="AK117" s="106">
        <f t="shared" si="174"/>
        <v>697341</v>
      </c>
      <c r="AL117" s="106">
        <f t="shared" si="161"/>
        <v>697341</v>
      </c>
      <c r="AM117" s="106">
        <f t="shared" si="174"/>
        <v>708069</v>
      </c>
      <c r="AN117" s="106">
        <f t="shared" si="174"/>
        <v>616153</v>
      </c>
      <c r="AO117" s="106">
        <f t="shared" si="174"/>
        <v>623796</v>
      </c>
      <c r="AP117" s="106">
        <f t="shared" si="174"/>
        <v>571906</v>
      </c>
      <c r="AQ117" s="106">
        <f t="shared" si="162"/>
        <v>571906</v>
      </c>
      <c r="AS117" s="106"/>
      <c r="AT117" s="106"/>
      <c r="AU117" s="106"/>
      <c r="AV117" s="106">
        <f t="shared" ref="AV117:BA117" si="175">AV118-AV114-AV115-AV116</f>
        <v>565908</v>
      </c>
      <c r="AW117" s="106">
        <f t="shared" si="163"/>
        <v>565908</v>
      </c>
      <c r="AX117" s="106">
        <f t="shared" si="175"/>
        <v>572999</v>
      </c>
      <c r="AY117" s="106">
        <f t="shared" si="175"/>
        <v>553103</v>
      </c>
      <c r="AZ117" s="106">
        <f t="shared" si="175"/>
        <v>522605</v>
      </c>
      <c r="BA117" s="106">
        <f t="shared" si="175"/>
        <v>492143</v>
      </c>
      <c r="BB117" s="106">
        <f t="shared" si="164"/>
        <v>492143</v>
      </c>
      <c r="BC117" s="106">
        <v>239646</v>
      </c>
      <c r="BD117" s="107">
        <v>355017</v>
      </c>
      <c r="BE117" s="107">
        <f>+BE118-BE116-BE115-BE114</f>
        <v>485378</v>
      </c>
      <c r="BF117" s="107">
        <f>BF118-BF114-BF115-BF116</f>
        <v>729724</v>
      </c>
      <c r="BG117" s="107">
        <f t="shared" si="165"/>
        <v>729724</v>
      </c>
      <c r="BH117" s="106">
        <f t="shared" ref="BH117:BK117" si="176">BH118-BH116-BH115-BH114</f>
        <v>943840</v>
      </c>
      <c r="BI117" s="106">
        <f t="shared" si="176"/>
        <v>1296314</v>
      </c>
      <c r="BJ117" s="106">
        <f t="shared" si="176"/>
        <v>1418860</v>
      </c>
      <c r="BK117" s="106">
        <f t="shared" si="176"/>
        <v>168545</v>
      </c>
      <c r="BL117" s="107">
        <f t="shared" si="167"/>
        <v>168545</v>
      </c>
      <c r="BM117" s="106">
        <f t="shared" ref="BM117:BP117" si="177">BM118-BM116-BM115-BM114</f>
        <v>202546</v>
      </c>
      <c r="BN117" s="106">
        <f t="shared" si="177"/>
        <v>201386</v>
      </c>
      <c r="BO117" s="106">
        <f t="shared" si="177"/>
        <v>219543</v>
      </c>
      <c r="BP117" s="106">
        <f t="shared" si="177"/>
        <v>182553</v>
      </c>
      <c r="BQ117" s="106">
        <f t="shared" si="170"/>
        <v>182553</v>
      </c>
      <c r="BR117" s="106">
        <f t="shared" ref="BR117:BS117" si="178">BR118-BR116-BR115-BR114</f>
        <v>197436</v>
      </c>
      <c r="BS117" s="106">
        <f t="shared" si="178"/>
        <v>210151</v>
      </c>
    </row>
    <row r="118" spans="1:71">
      <c r="B118" s="18" t="s">
        <v>98</v>
      </c>
      <c r="C118" s="23" t="s">
        <v>27</v>
      </c>
      <c r="D118" s="108"/>
      <c r="E118" s="108"/>
      <c r="F118" s="108"/>
      <c r="G118" s="108"/>
      <c r="H118" s="108"/>
      <c r="I118" s="108">
        <v>6495778</v>
      </c>
      <c r="J118" s="108">
        <v>15975699</v>
      </c>
      <c r="K118" s="108">
        <v>16998785</v>
      </c>
      <c r="L118" s="108">
        <v>19002153</v>
      </c>
      <c r="M118" s="108">
        <v>19002153</v>
      </c>
      <c r="N118" s="108">
        <v>17754472</v>
      </c>
      <c r="O118" s="108">
        <v>18004818</v>
      </c>
      <c r="P118" s="108">
        <v>17928421</v>
      </c>
      <c r="Q118" s="108">
        <v>17651597</v>
      </c>
      <c r="R118" s="108">
        <v>17651597</v>
      </c>
      <c r="S118" s="108">
        <v>17479365</v>
      </c>
      <c r="T118" s="108">
        <v>17800096</v>
      </c>
      <c r="U118" s="108">
        <v>17052622</v>
      </c>
      <c r="V118" s="108">
        <v>16849806</v>
      </c>
      <c r="W118" s="108">
        <v>16849806</v>
      </c>
      <c r="X118" s="108">
        <v>15816103</v>
      </c>
      <c r="Y118" s="103">
        <v>15907780</v>
      </c>
      <c r="Z118" s="103">
        <v>14767277</v>
      </c>
      <c r="AA118" s="103">
        <v>15278517</v>
      </c>
      <c r="AB118" s="103">
        <v>15278517</v>
      </c>
      <c r="AC118" s="103">
        <v>15869756</v>
      </c>
      <c r="AD118" s="103">
        <v>16205585</v>
      </c>
      <c r="AE118" s="103">
        <v>16090213</v>
      </c>
      <c r="AF118" s="103">
        <v>15571419</v>
      </c>
      <c r="AG118" s="103">
        <f t="shared" si="160"/>
        <v>15571419</v>
      </c>
      <c r="AH118" s="103">
        <v>15598419</v>
      </c>
      <c r="AI118" s="103">
        <v>15262012</v>
      </c>
      <c r="AJ118" s="103">
        <v>15362697</v>
      </c>
      <c r="AK118" s="103">
        <v>15052473</v>
      </c>
      <c r="AL118" s="103">
        <f>AK118</f>
        <v>15052473</v>
      </c>
      <c r="AM118" s="103">
        <v>15043208</v>
      </c>
      <c r="AN118" s="103">
        <v>14244839</v>
      </c>
      <c r="AO118" s="103">
        <v>14149622</v>
      </c>
      <c r="AP118" s="103">
        <v>14260415</v>
      </c>
      <c r="AQ118" s="103">
        <f>AP118</f>
        <v>14260415</v>
      </c>
      <c r="AS118" s="103"/>
      <c r="AT118" s="103"/>
      <c r="AU118" s="103"/>
      <c r="AV118" s="103">
        <v>16802861</v>
      </c>
      <c r="AW118" s="103">
        <f>AV118</f>
        <v>16802861</v>
      </c>
      <c r="AX118" s="103">
        <v>16856092</v>
      </c>
      <c r="AY118" s="103">
        <v>16908996</v>
      </c>
      <c r="AZ118" s="103">
        <v>16376747</v>
      </c>
      <c r="BA118" s="103">
        <v>17069578</v>
      </c>
      <c r="BB118" s="103">
        <f>BA118</f>
        <v>17069578</v>
      </c>
      <c r="BC118" s="103">
        <v>13973396</v>
      </c>
      <c r="BD118" s="104">
        <v>13189974</v>
      </c>
      <c r="BE118" s="104">
        <v>13044678</v>
      </c>
      <c r="BF118" s="104">
        <v>12506552</v>
      </c>
      <c r="BG118" s="104">
        <f>BF118</f>
        <v>12506552</v>
      </c>
      <c r="BH118" s="103">
        <v>12339831</v>
      </c>
      <c r="BI118" s="103">
        <v>11927075</v>
      </c>
      <c r="BJ118" s="103">
        <v>12057749</v>
      </c>
      <c r="BK118" s="103">
        <v>10677304</v>
      </c>
      <c r="BL118" s="104">
        <f>BK118</f>
        <v>10677304</v>
      </c>
      <c r="BM118" s="103">
        <v>10941804</v>
      </c>
      <c r="BN118" s="103">
        <v>10745282</v>
      </c>
      <c r="BO118" s="103">
        <v>10705468</v>
      </c>
      <c r="BP118" s="103">
        <v>9674600</v>
      </c>
      <c r="BQ118" s="103">
        <f t="shared" si="170"/>
        <v>9674600</v>
      </c>
      <c r="BR118" s="103">
        <v>9648797</v>
      </c>
      <c r="BS118" s="26">
        <v>9821691</v>
      </c>
    </row>
    <row r="119" spans="1:71" ht="7.15" customHeight="1">
      <c r="B119" s="18"/>
      <c r="C119" s="23"/>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06"/>
      <c r="AB119" s="106"/>
      <c r="AC119" s="106"/>
      <c r="AD119" s="106"/>
      <c r="AE119" s="106"/>
      <c r="AF119" s="106"/>
      <c r="AG119" s="106"/>
      <c r="AH119" s="106"/>
      <c r="AI119" s="106"/>
      <c r="AJ119" s="106"/>
      <c r="AK119" s="106"/>
      <c r="AL119" s="106"/>
      <c r="AM119" s="106"/>
      <c r="AN119" s="106"/>
      <c r="AO119" s="106"/>
      <c r="AP119" s="106"/>
      <c r="AQ119" s="106"/>
      <c r="AS119" s="106"/>
      <c r="AT119" s="106"/>
      <c r="AU119" s="106"/>
      <c r="AV119" s="106"/>
      <c r="AW119" s="106"/>
      <c r="AX119" s="106"/>
      <c r="AY119" s="106"/>
      <c r="AZ119" s="106"/>
      <c r="BA119" s="106"/>
      <c r="BB119" s="106"/>
      <c r="BC119" s="103"/>
      <c r="BD119" s="104"/>
      <c r="BE119" s="104"/>
      <c r="BF119" s="107"/>
      <c r="BG119" s="107"/>
      <c r="BH119" s="103"/>
      <c r="BI119" s="103"/>
      <c r="BJ119" s="103"/>
      <c r="BK119" s="103"/>
      <c r="BL119" s="107"/>
      <c r="BM119" s="103"/>
      <c r="BN119" s="103"/>
      <c r="BO119" s="103"/>
      <c r="BP119" s="103"/>
      <c r="BQ119" s="103"/>
      <c r="BR119" s="103"/>
    </row>
    <row r="120" spans="1:71">
      <c r="A120" s="18" t="s">
        <v>99</v>
      </c>
      <c r="C120" s="23" t="s">
        <v>27</v>
      </c>
      <c r="D120" s="103"/>
      <c r="E120" s="103"/>
      <c r="F120" s="103"/>
      <c r="G120" s="103"/>
      <c r="H120" s="103"/>
      <c r="I120" s="103">
        <v>7688022</v>
      </c>
      <c r="J120" s="103">
        <v>19642024</v>
      </c>
      <c r="K120" s="103">
        <v>20465303</v>
      </c>
      <c r="L120" s="103">
        <v>22326339</v>
      </c>
      <c r="M120" s="103">
        <v>22326339</v>
      </c>
      <c r="N120" s="103">
        <v>20861376</v>
      </c>
      <c r="O120" s="103">
        <v>21726902</v>
      </c>
      <c r="P120" s="103">
        <v>22220335</v>
      </c>
      <c r="Q120" s="103">
        <v>22631146</v>
      </c>
      <c r="R120" s="103">
        <v>22631146</v>
      </c>
      <c r="S120" s="103">
        <v>21678858</v>
      </c>
      <c r="T120" s="103">
        <v>21687203</v>
      </c>
      <c r="U120" s="103">
        <v>20647199</v>
      </c>
      <c r="V120" s="103">
        <v>20484430</v>
      </c>
      <c r="W120" s="103">
        <v>20484430</v>
      </c>
      <c r="X120" s="103">
        <v>18889680</v>
      </c>
      <c r="Y120" s="103">
        <v>19362449</v>
      </c>
      <c r="Z120" s="103">
        <v>17975027</v>
      </c>
      <c r="AA120" s="103">
        <v>18101418</v>
      </c>
      <c r="AB120" s="103">
        <v>18101418</v>
      </c>
      <c r="AC120" s="103">
        <v>18631847</v>
      </c>
      <c r="AD120" s="103">
        <v>19046697</v>
      </c>
      <c r="AE120" s="103">
        <v>19040158</v>
      </c>
      <c r="AF120" s="103">
        <v>19198194</v>
      </c>
      <c r="AG120" s="103">
        <v>19198194</v>
      </c>
      <c r="AH120" s="103">
        <v>19105401</v>
      </c>
      <c r="AI120" s="103">
        <v>19167187</v>
      </c>
      <c r="AJ120" s="103">
        <v>19126054</v>
      </c>
      <c r="AK120" s="103">
        <f>AK104</f>
        <v>18797972</v>
      </c>
      <c r="AL120" s="103">
        <f t="shared" ref="AL120:AL142" si="179">AK120</f>
        <v>18797972</v>
      </c>
      <c r="AM120" s="103">
        <f>AM104</f>
        <v>18688105</v>
      </c>
      <c r="AN120" s="103">
        <f>AN104</f>
        <v>17392130</v>
      </c>
      <c r="AO120" s="103">
        <f>AO104</f>
        <v>17200917</v>
      </c>
      <c r="AP120" s="103">
        <f>AP104</f>
        <v>17566777</v>
      </c>
      <c r="AQ120" s="103">
        <f t="shared" ref="AQ120:AQ142" si="180">AP120</f>
        <v>17566777</v>
      </c>
      <c r="AS120" s="103"/>
      <c r="AT120" s="103"/>
      <c r="AU120" s="103"/>
      <c r="AV120" s="103">
        <v>20078722</v>
      </c>
      <c r="AW120" s="103">
        <f t="shared" ref="AW120:AW142" si="181">AV120</f>
        <v>20078722</v>
      </c>
      <c r="AX120" s="103">
        <f>AX104</f>
        <v>20225507</v>
      </c>
      <c r="AY120" s="103">
        <f>AY104</f>
        <v>20329044</v>
      </c>
      <c r="AZ120" s="103">
        <f>AZ104</f>
        <v>20294830</v>
      </c>
      <c r="BA120" s="103">
        <f>BA104</f>
        <v>21087806</v>
      </c>
      <c r="BB120" s="103">
        <f t="shared" ref="BB120:BB142" si="182">BA120</f>
        <v>21087806</v>
      </c>
      <c r="BC120" s="103">
        <v>17480497</v>
      </c>
      <c r="BD120" s="104">
        <f>+BD104</f>
        <v>15761732</v>
      </c>
      <c r="BE120" s="104">
        <f>+BE104</f>
        <v>14962890</v>
      </c>
      <c r="BF120" s="104">
        <f>BF104</f>
        <v>15650090</v>
      </c>
      <c r="BG120" s="104">
        <f t="shared" ref="BG120:BG134" si="183">BF120</f>
        <v>15650090</v>
      </c>
      <c r="BH120" s="103">
        <f t="shared" ref="BH120:BK120" si="184">BH134+BH143</f>
        <v>14881175</v>
      </c>
      <c r="BI120" s="103">
        <f t="shared" si="184"/>
        <v>14834951</v>
      </c>
      <c r="BJ120" s="103">
        <f t="shared" si="184"/>
        <v>14438217</v>
      </c>
      <c r="BK120" s="103">
        <f t="shared" si="184"/>
        <v>13312434</v>
      </c>
      <c r="BL120" s="104">
        <f t="shared" ref="BL120:BL134" si="185">BK120</f>
        <v>13312434</v>
      </c>
      <c r="BM120" s="103">
        <f t="shared" ref="BM120:BN120" si="186">BM134+BM143</f>
        <v>13959720</v>
      </c>
      <c r="BN120" s="103">
        <f t="shared" si="186"/>
        <v>13757369</v>
      </c>
      <c r="BO120" s="103">
        <f>BO134+BO143</f>
        <v>13622617</v>
      </c>
      <c r="BP120" s="103">
        <f>BP134+BP143</f>
        <v>13211024</v>
      </c>
      <c r="BQ120" s="103">
        <f t="shared" si="170"/>
        <v>13211024</v>
      </c>
      <c r="BR120" s="103">
        <f t="shared" ref="BR120:BS120" si="187">BR134+BR143</f>
        <v>13439012</v>
      </c>
      <c r="BS120" s="103">
        <f t="shared" si="187"/>
        <v>13638747</v>
      </c>
    </row>
    <row r="121" spans="1:71">
      <c r="B121" s="105" t="s">
        <v>100</v>
      </c>
      <c r="C121" s="23" t="s">
        <v>27</v>
      </c>
      <c r="D121" s="63"/>
      <c r="E121" s="63"/>
      <c r="F121" s="63"/>
      <c r="G121" s="63"/>
      <c r="H121" s="63"/>
      <c r="I121" s="63">
        <v>606814</v>
      </c>
      <c r="J121" s="63">
        <v>1758071</v>
      </c>
      <c r="K121" s="63">
        <v>1828292</v>
      </c>
      <c r="L121" s="63">
        <v>2047330</v>
      </c>
      <c r="M121" s="63">
        <v>2047330</v>
      </c>
      <c r="N121" s="63">
        <v>1856828</v>
      </c>
      <c r="O121" s="63">
        <v>2288537</v>
      </c>
      <c r="P121" s="63">
        <v>2750837</v>
      </c>
      <c r="Q121" s="63">
        <v>2039787</v>
      </c>
      <c r="R121" s="63">
        <v>2039787</v>
      </c>
      <c r="S121" s="63">
        <v>1520960</v>
      </c>
      <c r="T121" s="63">
        <v>1522347</v>
      </c>
      <c r="U121" s="63">
        <v>1562138</v>
      </c>
      <c r="V121" s="63">
        <v>1624615</v>
      </c>
      <c r="W121" s="63">
        <v>1624615</v>
      </c>
      <c r="X121" s="63">
        <v>1582113</v>
      </c>
      <c r="Y121" s="63">
        <v>1541608</v>
      </c>
      <c r="Z121" s="63">
        <v>1629078</v>
      </c>
      <c r="AA121" s="106">
        <v>1644235</v>
      </c>
      <c r="AB121" s="106">
        <v>1644235</v>
      </c>
      <c r="AC121" s="106">
        <v>1641563</v>
      </c>
      <c r="AD121" s="106">
        <v>1883447</v>
      </c>
      <c r="AE121" s="106">
        <v>1877987</v>
      </c>
      <c r="AF121" s="106">
        <v>1839528</v>
      </c>
      <c r="AG121" s="106">
        <f t="shared" ref="AG121:AG134" si="188">AF121</f>
        <v>1839528</v>
      </c>
      <c r="AH121" s="106">
        <v>1823888</v>
      </c>
      <c r="AI121" s="106">
        <v>1475538</v>
      </c>
      <c r="AJ121" s="106">
        <v>1366619</v>
      </c>
      <c r="AK121" s="106">
        <v>1300949</v>
      </c>
      <c r="AL121" s="106">
        <f t="shared" si="179"/>
        <v>1300949</v>
      </c>
      <c r="AM121" s="106">
        <v>1299350</v>
      </c>
      <c r="AN121" s="106">
        <v>1390660</v>
      </c>
      <c r="AO121" s="106">
        <v>1481167</v>
      </c>
      <c r="AP121" s="106">
        <v>1430789</v>
      </c>
      <c r="AQ121" s="106">
        <f t="shared" si="180"/>
        <v>1430789</v>
      </c>
      <c r="AS121" s="106"/>
      <c r="AT121" s="106"/>
      <c r="AU121" s="106"/>
      <c r="AV121" s="106">
        <v>1794286</v>
      </c>
      <c r="AW121" s="106">
        <f t="shared" si="181"/>
        <v>1794286</v>
      </c>
      <c r="AX121" s="106">
        <v>1790900</v>
      </c>
      <c r="AY121" s="106">
        <v>2314264</v>
      </c>
      <c r="AZ121" s="106">
        <v>2125965</v>
      </c>
      <c r="BA121" s="106">
        <v>1885660</v>
      </c>
      <c r="BB121" s="106">
        <f t="shared" si="182"/>
        <v>1885660</v>
      </c>
      <c r="BC121" s="106">
        <v>2116549</v>
      </c>
      <c r="BD121" s="107">
        <v>2321770</v>
      </c>
      <c r="BE121" s="107">
        <v>2757343</v>
      </c>
      <c r="BF121" s="107">
        <v>3055730</v>
      </c>
      <c r="BG121" s="107">
        <f t="shared" si="183"/>
        <v>3055730</v>
      </c>
      <c r="BH121" s="106">
        <v>3809249</v>
      </c>
      <c r="BI121" s="106">
        <v>5142150</v>
      </c>
      <c r="BJ121" s="106">
        <v>4414438</v>
      </c>
      <c r="BK121" s="106">
        <v>4453451</v>
      </c>
      <c r="BL121" s="107">
        <f t="shared" si="185"/>
        <v>4453451</v>
      </c>
      <c r="BM121" s="106">
        <v>4926472</v>
      </c>
      <c r="BN121" s="106">
        <v>5449761</v>
      </c>
      <c r="BO121" s="106">
        <v>5538738</v>
      </c>
      <c r="BP121" s="106">
        <v>802841</v>
      </c>
      <c r="BQ121" s="106">
        <f t="shared" si="170"/>
        <v>802841</v>
      </c>
      <c r="BR121" s="106">
        <v>878851</v>
      </c>
      <c r="BS121" s="26">
        <v>538572</v>
      </c>
    </row>
    <row r="122" spans="1:71">
      <c r="B122" s="105" t="s">
        <v>101</v>
      </c>
      <c r="C122" s="23" t="s">
        <v>27</v>
      </c>
      <c r="D122" s="63"/>
      <c r="E122" s="63"/>
      <c r="F122" s="63"/>
      <c r="G122" s="63"/>
      <c r="H122" s="63"/>
      <c r="I122" s="63">
        <v>648137</v>
      </c>
      <c r="J122" s="63">
        <v>1401946</v>
      </c>
      <c r="K122" s="63">
        <v>1567512</v>
      </c>
      <c r="L122" s="63">
        <v>1689990</v>
      </c>
      <c r="M122" s="63">
        <v>1689990</v>
      </c>
      <c r="N122" s="63">
        <v>1608712</v>
      </c>
      <c r="O122" s="63">
        <v>1579466</v>
      </c>
      <c r="P122" s="63">
        <v>1568090</v>
      </c>
      <c r="Q122" s="63">
        <v>1557736</v>
      </c>
      <c r="R122" s="63">
        <v>1557736</v>
      </c>
      <c r="S122" s="63">
        <v>1535315</v>
      </c>
      <c r="T122" s="63">
        <v>1609260</v>
      </c>
      <c r="U122" s="63">
        <v>1632289</v>
      </c>
      <c r="V122" s="63">
        <v>1489396</v>
      </c>
      <c r="W122" s="63">
        <v>1489396</v>
      </c>
      <c r="X122" s="63">
        <v>1360225</v>
      </c>
      <c r="Y122" s="63">
        <v>1504935</v>
      </c>
      <c r="Z122" s="63">
        <v>1390531</v>
      </c>
      <c r="AA122" s="106">
        <v>1483957</v>
      </c>
      <c r="AB122" s="106">
        <v>1483957</v>
      </c>
      <c r="AC122" s="106">
        <v>1452837</v>
      </c>
      <c r="AD122" s="106">
        <v>1550070</v>
      </c>
      <c r="AE122" s="106">
        <v>1539219</v>
      </c>
      <c r="AF122" s="106">
        <v>1593068</v>
      </c>
      <c r="AG122" s="106">
        <f t="shared" si="188"/>
        <v>1593068</v>
      </c>
      <c r="AH122" s="106">
        <v>1512804</v>
      </c>
      <c r="AI122" s="106">
        <v>1475362</v>
      </c>
      <c r="AJ122" s="106">
        <v>1623541</v>
      </c>
      <c r="AK122" s="106">
        <v>1695202</v>
      </c>
      <c r="AL122" s="106">
        <f t="shared" si="179"/>
        <v>1695202</v>
      </c>
      <c r="AM122" s="106">
        <v>1673944</v>
      </c>
      <c r="AN122" s="106">
        <v>1534476</v>
      </c>
      <c r="AO122" s="106">
        <v>1652473</v>
      </c>
      <c r="AP122" s="106">
        <v>1674303</v>
      </c>
      <c r="AQ122" s="106">
        <f t="shared" si="180"/>
        <v>1674303</v>
      </c>
      <c r="AS122" s="106"/>
      <c r="AT122" s="106"/>
      <c r="AU122" s="106"/>
      <c r="AV122" s="106">
        <v>1674303</v>
      </c>
      <c r="AW122" s="106">
        <f t="shared" si="181"/>
        <v>1674303</v>
      </c>
      <c r="AX122" s="106">
        <v>1704729</v>
      </c>
      <c r="AY122" s="106">
        <v>1687751</v>
      </c>
      <c r="AZ122" s="106">
        <v>1872513</v>
      </c>
      <c r="BA122" s="106">
        <v>2222874</v>
      </c>
      <c r="BB122" s="106">
        <f t="shared" si="182"/>
        <v>2222874</v>
      </c>
      <c r="BC122" s="106">
        <v>1980570</v>
      </c>
      <c r="BD122" s="107">
        <v>2286185</v>
      </c>
      <c r="BE122" s="107">
        <v>2087043</v>
      </c>
      <c r="BF122" s="107">
        <v>2322125</v>
      </c>
      <c r="BG122" s="107">
        <f t="shared" si="183"/>
        <v>2322125</v>
      </c>
      <c r="BH122" s="110">
        <f>BH125-BH121-BH123-BH124</f>
        <v>2246359</v>
      </c>
      <c r="BI122" s="110">
        <v>3070138</v>
      </c>
      <c r="BJ122" s="110">
        <v>3198390</v>
      </c>
      <c r="BK122" s="110">
        <v>4860153</v>
      </c>
      <c r="BL122" s="107">
        <f t="shared" si="185"/>
        <v>4860153</v>
      </c>
      <c r="BM122" s="110">
        <v>5213745</v>
      </c>
      <c r="BN122" s="110">
        <v>5239238</v>
      </c>
      <c r="BO122" s="110">
        <v>5404606</v>
      </c>
      <c r="BP122" s="110">
        <v>1627992</v>
      </c>
      <c r="BQ122" s="110">
        <f t="shared" si="170"/>
        <v>1627992</v>
      </c>
      <c r="BR122" s="110">
        <v>1668567</v>
      </c>
      <c r="BS122" s="26">
        <v>1624534</v>
      </c>
    </row>
    <row r="123" spans="1:71">
      <c r="B123" s="105" t="s">
        <v>102</v>
      </c>
      <c r="C123" s="23" t="s">
        <v>27</v>
      </c>
      <c r="D123" s="63"/>
      <c r="E123" s="63"/>
      <c r="F123" s="63"/>
      <c r="G123" s="63"/>
      <c r="H123" s="63"/>
      <c r="I123" s="63">
        <v>40774</v>
      </c>
      <c r="J123" s="63">
        <v>92617</v>
      </c>
      <c r="K123" s="63">
        <v>102484</v>
      </c>
      <c r="L123" s="63">
        <v>14512</v>
      </c>
      <c r="M123" s="63">
        <v>14512</v>
      </c>
      <c r="N123" s="63">
        <v>115944</v>
      </c>
      <c r="O123" s="63">
        <v>107284</v>
      </c>
      <c r="P123" s="63">
        <v>109418</v>
      </c>
      <c r="Q123" s="63">
        <v>505</v>
      </c>
      <c r="R123" s="63">
        <v>505</v>
      </c>
      <c r="S123" s="63">
        <v>595</v>
      </c>
      <c r="T123" s="63">
        <v>415</v>
      </c>
      <c r="U123" s="63">
        <v>346</v>
      </c>
      <c r="V123" s="63">
        <v>35</v>
      </c>
      <c r="W123" s="63">
        <v>35</v>
      </c>
      <c r="X123" s="63">
        <v>57</v>
      </c>
      <c r="Y123" s="63">
        <v>59</v>
      </c>
      <c r="Z123" s="63">
        <v>19444</v>
      </c>
      <c r="AA123" s="106">
        <v>19378</v>
      </c>
      <c r="AB123" s="106">
        <v>19378</v>
      </c>
      <c r="AC123" s="106">
        <v>25799</v>
      </c>
      <c r="AD123" s="106">
        <v>24906</v>
      </c>
      <c r="AE123" s="106">
        <v>31735</v>
      </c>
      <c r="AF123" s="106">
        <v>14286</v>
      </c>
      <c r="AG123" s="106">
        <f t="shared" si="188"/>
        <v>14286</v>
      </c>
      <c r="AH123" s="106">
        <v>18440</v>
      </c>
      <c r="AI123" s="106">
        <v>14146</v>
      </c>
      <c r="AJ123" s="106">
        <v>2939</v>
      </c>
      <c r="AK123" s="106">
        <v>3511</v>
      </c>
      <c r="AL123" s="106">
        <f t="shared" si="179"/>
        <v>3511</v>
      </c>
      <c r="AM123" s="106">
        <v>2922</v>
      </c>
      <c r="AN123" s="106">
        <v>5245</v>
      </c>
      <c r="AO123" s="106">
        <v>8218</v>
      </c>
      <c r="AP123" s="106">
        <v>3738</v>
      </c>
      <c r="AQ123" s="106">
        <f t="shared" si="180"/>
        <v>3738</v>
      </c>
      <c r="AS123" s="106"/>
      <c r="AT123" s="106"/>
      <c r="AU123" s="106"/>
      <c r="AV123" s="106">
        <v>3738</v>
      </c>
      <c r="AW123" s="106">
        <f t="shared" si="181"/>
        <v>3738</v>
      </c>
      <c r="AX123" s="106">
        <v>3699</v>
      </c>
      <c r="AY123" s="106">
        <v>2199</v>
      </c>
      <c r="AZ123" s="106">
        <v>6027</v>
      </c>
      <c r="BA123" s="106">
        <v>11925</v>
      </c>
      <c r="BB123" s="106">
        <f t="shared" si="182"/>
        <v>11925</v>
      </c>
      <c r="BC123" s="106">
        <v>2930</v>
      </c>
      <c r="BD123" s="107">
        <v>2376</v>
      </c>
      <c r="BE123" s="107">
        <v>3351</v>
      </c>
      <c r="BF123" s="107">
        <v>656</v>
      </c>
      <c r="BG123" s="107">
        <f t="shared" si="183"/>
        <v>656</v>
      </c>
      <c r="BH123" s="106">
        <v>1552</v>
      </c>
      <c r="BI123" s="106">
        <v>3469</v>
      </c>
      <c r="BJ123" s="106">
        <v>5924</v>
      </c>
      <c r="BK123" s="106">
        <v>675</v>
      </c>
      <c r="BL123" s="107">
        <f t="shared" si="185"/>
        <v>675</v>
      </c>
      <c r="BM123" s="106">
        <v>676</v>
      </c>
      <c r="BN123" s="106">
        <v>3999</v>
      </c>
      <c r="BO123" s="106">
        <v>3637</v>
      </c>
      <c r="BP123" s="106">
        <v>1026</v>
      </c>
      <c r="BQ123" s="106">
        <f t="shared" si="170"/>
        <v>1026</v>
      </c>
      <c r="BR123" s="106">
        <v>2794</v>
      </c>
      <c r="BS123" s="26">
        <v>2097</v>
      </c>
    </row>
    <row r="124" spans="1:71">
      <c r="B124" s="105" t="s">
        <v>103</v>
      </c>
      <c r="C124" s="23" t="s">
        <v>27</v>
      </c>
      <c r="D124" s="63"/>
      <c r="E124" s="63"/>
      <c r="F124" s="63"/>
      <c r="G124" s="63"/>
      <c r="H124" s="63"/>
      <c r="I124" s="63">
        <v>939848</v>
      </c>
      <c r="J124" s="63">
        <v>2055140</v>
      </c>
      <c r="K124" s="63">
        <v>2083343</v>
      </c>
      <c r="L124" s="63">
        <v>2545735</v>
      </c>
      <c r="M124" s="63">
        <v>2545735</v>
      </c>
      <c r="N124" s="63">
        <v>1824015</v>
      </c>
      <c r="O124" s="63">
        <v>2508076</v>
      </c>
      <c r="P124" s="63">
        <v>2614537</v>
      </c>
      <c r="Q124" s="63">
        <v>2911079</v>
      </c>
      <c r="R124" s="63">
        <v>2911079</v>
      </c>
      <c r="S124" s="63">
        <v>2821743</v>
      </c>
      <c r="T124" s="63">
        <v>2814076</v>
      </c>
      <c r="U124" s="63">
        <v>2765753</v>
      </c>
      <c r="V124" s="63">
        <v>2715686</v>
      </c>
      <c r="W124" s="63">
        <v>2715686</v>
      </c>
      <c r="X124" s="63">
        <v>2333089</v>
      </c>
      <c r="Y124" s="63">
        <v>2645526</v>
      </c>
      <c r="Z124" s="63">
        <v>2392528</v>
      </c>
      <c r="AA124" s="106">
        <v>2493402</v>
      </c>
      <c r="AB124" s="106">
        <v>2493402</v>
      </c>
      <c r="AC124" s="106">
        <v>2471361</v>
      </c>
      <c r="AD124" s="106">
        <v>2761558</v>
      </c>
      <c r="AE124" s="106">
        <v>2604903</v>
      </c>
      <c r="AF124" s="106">
        <v>2775309</v>
      </c>
      <c r="AG124" s="106">
        <f t="shared" si="188"/>
        <v>2775309</v>
      </c>
      <c r="AH124" s="106">
        <v>2710423</v>
      </c>
      <c r="AI124" s="106">
        <v>2808683</v>
      </c>
      <c r="AJ124" s="106">
        <f t="shared" ref="AJ124:AP124" si="189">AJ125-AJ121-AJ122-AJ123</f>
        <v>2808635</v>
      </c>
      <c r="AK124" s="106">
        <f t="shared" si="189"/>
        <v>2843052</v>
      </c>
      <c r="AL124" s="106">
        <f t="shared" si="179"/>
        <v>2843052</v>
      </c>
      <c r="AM124" s="106">
        <f t="shared" si="189"/>
        <v>2962388</v>
      </c>
      <c r="AN124" s="106">
        <f t="shared" si="189"/>
        <v>2702087</v>
      </c>
      <c r="AO124" s="106">
        <f t="shared" si="189"/>
        <v>2512410</v>
      </c>
      <c r="AP124" s="106">
        <f t="shared" si="189"/>
        <v>2459922</v>
      </c>
      <c r="AQ124" s="106">
        <f t="shared" si="180"/>
        <v>2459922</v>
      </c>
      <c r="AS124" s="106"/>
      <c r="AT124" s="106"/>
      <c r="AU124" s="106"/>
      <c r="AV124" s="106">
        <f t="shared" ref="AV124:BA124" si="190">AV125-AV121-AV122-AV123</f>
        <v>2459922</v>
      </c>
      <c r="AW124" s="106">
        <f t="shared" si="181"/>
        <v>2459922</v>
      </c>
      <c r="AX124" s="106">
        <f t="shared" si="190"/>
        <v>2301413</v>
      </c>
      <c r="AY124" s="106">
        <f t="shared" si="190"/>
        <v>2442420</v>
      </c>
      <c r="AZ124" s="106">
        <f t="shared" si="190"/>
        <v>2588873</v>
      </c>
      <c r="BA124" s="106">
        <f t="shared" si="190"/>
        <v>2840483</v>
      </c>
      <c r="BB124" s="106">
        <f t="shared" si="182"/>
        <v>2840483</v>
      </c>
      <c r="BC124" s="106">
        <v>2201185</v>
      </c>
      <c r="BD124" s="107">
        <v>2030135</v>
      </c>
      <c r="BE124" s="107">
        <f>+BE125-BE123-BE122-BE121</f>
        <v>1945080</v>
      </c>
      <c r="BF124" s="107">
        <f>BF125-BF121-BF122-BF123</f>
        <v>2113377</v>
      </c>
      <c r="BG124" s="107">
        <f t="shared" si="183"/>
        <v>2113377</v>
      </c>
      <c r="BH124" s="106">
        <v>1950686</v>
      </c>
      <c r="BI124" s="107">
        <f>BI125-BI121-BI122-BI123</f>
        <v>2772037</v>
      </c>
      <c r="BJ124" s="107">
        <f>BJ125-BJ121-BJ122-BJ123</f>
        <v>2948620</v>
      </c>
      <c r="BK124" s="107">
        <f>BK125-BK121-BK122-BK123</f>
        <v>3022050</v>
      </c>
      <c r="BL124" s="107">
        <f t="shared" si="185"/>
        <v>3022050</v>
      </c>
      <c r="BM124" s="107">
        <f>BM125-BM121-BM122-BM123</f>
        <v>3191434</v>
      </c>
      <c r="BN124" s="107">
        <f>BN125-BN121-BN122-BN123</f>
        <v>2822807</v>
      </c>
      <c r="BO124" s="107">
        <f>BO125-BO121-BO122-BO123</f>
        <v>2918002</v>
      </c>
      <c r="BP124" s="107">
        <f>BP125-BP121-BP122-BP123</f>
        <v>2656836</v>
      </c>
      <c r="BQ124" s="107">
        <f t="shared" si="170"/>
        <v>2656836</v>
      </c>
      <c r="BR124" s="107">
        <f>BR125-BR121-BR122-BR123</f>
        <v>2640876</v>
      </c>
      <c r="BS124" s="107">
        <f>BS125-BS121-BS122-BS123</f>
        <v>3063584</v>
      </c>
    </row>
    <row r="125" spans="1:71">
      <c r="B125" s="18" t="s">
        <v>104</v>
      </c>
      <c r="C125" s="23" t="s">
        <v>27</v>
      </c>
      <c r="D125" s="108"/>
      <c r="E125" s="108"/>
      <c r="F125" s="108"/>
      <c r="G125" s="108"/>
      <c r="H125" s="108"/>
      <c r="I125" s="108">
        <v>2235573</v>
      </c>
      <c r="J125" s="108">
        <v>5307774</v>
      </c>
      <c r="K125" s="108">
        <v>5581631</v>
      </c>
      <c r="L125" s="108">
        <v>6297567</v>
      </c>
      <c r="M125" s="108">
        <v>6297567</v>
      </c>
      <c r="N125" s="108">
        <v>5405499</v>
      </c>
      <c r="O125" s="108">
        <v>6483363</v>
      </c>
      <c r="P125" s="108">
        <v>7042882</v>
      </c>
      <c r="Q125" s="108">
        <v>6509107</v>
      </c>
      <c r="R125" s="108">
        <v>6509107</v>
      </c>
      <c r="S125" s="108">
        <v>5878613</v>
      </c>
      <c r="T125" s="108">
        <v>5946098</v>
      </c>
      <c r="U125" s="108">
        <v>5960526</v>
      </c>
      <c r="V125" s="108">
        <v>5829732</v>
      </c>
      <c r="W125" s="108">
        <v>5829732</v>
      </c>
      <c r="X125" s="108">
        <v>5275484</v>
      </c>
      <c r="Y125" s="108">
        <v>5692128</v>
      </c>
      <c r="Z125" s="108">
        <v>5431581</v>
      </c>
      <c r="AA125" s="108">
        <v>5640972</v>
      </c>
      <c r="AB125" s="108">
        <v>5640972</v>
      </c>
      <c r="AC125" s="108">
        <v>5591560</v>
      </c>
      <c r="AD125" s="108">
        <v>6219981</v>
      </c>
      <c r="AE125" s="108">
        <v>6053844</v>
      </c>
      <c r="AF125" s="108">
        <v>6222191</v>
      </c>
      <c r="AG125" s="108">
        <f t="shared" si="188"/>
        <v>6222191</v>
      </c>
      <c r="AH125" s="108">
        <v>6065555</v>
      </c>
      <c r="AI125" s="108">
        <v>5773729</v>
      </c>
      <c r="AJ125" s="108">
        <v>5801734</v>
      </c>
      <c r="AK125" s="108">
        <v>5842714</v>
      </c>
      <c r="AL125" s="108">
        <f t="shared" si="179"/>
        <v>5842714</v>
      </c>
      <c r="AM125" s="108">
        <v>5938604</v>
      </c>
      <c r="AN125" s="108">
        <v>5632468</v>
      </c>
      <c r="AO125" s="108">
        <v>5654268</v>
      </c>
      <c r="AP125" s="108">
        <v>5568752</v>
      </c>
      <c r="AQ125" s="108">
        <f t="shared" si="180"/>
        <v>5568752</v>
      </c>
      <c r="AS125" s="108"/>
      <c r="AT125" s="108"/>
      <c r="AU125" s="108"/>
      <c r="AV125" s="108">
        <v>5932249</v>
      </c>
      <c r="AW125" s="108">
        <f t="shared" si="181"/>
        <v>5932249</v>
      </c>
      <c r="AX125" s="108">
        <v>5800741</v>
      </c>
      <c r="AY125" s="108">
        <v>6446634</v>
      </c>
      <c r="AZ125" s="108">
        <v>6593378</v>
      </c>
      <c r="BA125" s="108">
        <v>6960942</v>
      </c>
      <c r="BB125" s="108">
        <f t="shared" si="182"/>
        <v>6960942</v>
      </c>
      <c r="BC125" s="108">
        <v>6301234</v>
      </c>
      <c r="BD125" s="109">
        <v>6640466</v>
      </c>
      <c r="BE125" s="109">
        <v>6792817</v>
      </c>
      <c r="BF125" s="109">
        <v>7491888</v>
      </c>
      <c r="BG125" s="109">
        <f t="shared" si="183"/>
        <v>7491888</v>
      </c>
      <c r="BH125" s="108">
        <v>8007846</v>
      </c>
      <c r="BI125" s="108">
        <v>10987794</v>
      </c>
      <c r="BJ125" s="108">
        <v>10567372</v>
      </c>
      <c r="BK125" s="108">
        <v>12336329</v>
      </c>
      <c r="BL125" s="109">
        <f t="shared" si="185"/>
        <v>12336329</v>
      </c>
      <c r="BM125" s="108">
        <v>13332327</v>
      </c>
      <c r="BN125" s="108">
        <v>13515805</v>
      </c>
      <c r="BO125" s="108">
        <v>13864983</v>
      </c>
      <c r="BP125" s="108">
        <v>5088695</v>
      </c>
      <c r="BQ125" s="108">
        <f t="shared" si="170"/>
        <v>5088695</v>
      </c>
      <c r="BR125" s="108">
        <v>5191088</v>
      </c>
      <c r="BS125" s="26">
        <v>5228787</v>
      </c>
    </row>
    <row r="126" spans="1:71">
      <c r="B126" s="105" t="s">
        <v>100</v>
      </c>
      <c r="C126" s="23" t="s">
        <v>27</v>
      </c>
      <c r="D126" s="63"/>
      <c r="E126" s="63"/>
      <c r="F126" s="63"/>
      <c r="G126" s="63"/>
      <c r="H126" s="63"/>
      <c r="I126" s="63">
        <v>3150376</v>
      </c>
      <c r="J126" s="63">
        <v>6905351</v>
      </c>
      <c r="K126" s="63">
        <v>7456451</v>
      </c>
      <c r="L126" s="63">
        <v>7698857</v>
      </c>
      <c r="M126" s="63">
        <v>7698857</v>
      </c>
      <c r="N126" s="63">
        <v>7948954</v>
      </c>
      <c r="O126" s="63">
        <v>7662477</v>
      </c>
      <c r="P126" s="63">
        <v>7504633</v>
      </c>
      <c r="Q126" s="63">
        <v>7859985</v>
      </c>
      <c r="R126" s="63">
        <v>7859985</v>
      </c>
      <c r="S126" s="63">
        <v>7287079</v>
      </c>
      <c r="T126" s="63">
        <v>7193924</v>
      </c>
      <c r="U126" s="63">
        <v>7039081</v>
      </c>
      <c r="V126" s="63">
        <v>7389012</v>
      </c>
      <c r="W126" s="63">
        <v>7389012</v>
      </c>
      <c r="X126" s="63">
        <v>7301440</v>
      </c>
      <c r="Y126" s="63">
        <v>7291899</v>
      </c>
      <c r="Z126" s="63">
        <v>7338891</v>
      </c>
      <c r="AA126" s="106">
        <v>7532385</v>
      </c>
      <c r="AB126" s="106">
        <v>7532385</v>
      </c>
      <c r="AC126" s="106">
        <v>7687404</v>
      </c>
      <c r="AD126" s="106">
        <v>7118950</v>
      </c>
      <c r="AE126" s="106">
        <v>7234727</v>
      </c>
      <c r="AF126" s="106">
        <v>6796952</v>
      </c>
      <c r="AG126" s="106">
        <f t="shared" si="188"/>
        <v>6796952</v>
      </c>
      <c r="AH126" s="106">
        <v>6628478</v>
      </c>
      <c r="AI126" s="106">
        <v>7244858</v>
      </c>
      <c r="AJ126" s="106">
        <v>6824242</v>
      </c>
      <c r="AK126" s="106">
        <v>6605508</v>
      </c>
      <c r="AL126" s="106">
        <f t="shared" si="179"/>
        <v>6605508</v>
      </c>
      <c r="AM126" s="106">
        <v>6348814</v>
      </c>
      <c r="AN126" s="106">
        <v>6116921</v>
      </c>
      <c r="AO126" s="106">
        <v>6122463</v>
      </c>
      <c r="AP126" s="106">
        <v>5864910</v>
      </c>
      <c r="AQ126" s="106">
        <f t="shared" si="180"/>
        <v>5864910</v>
      </c>
      <c r="AS126" s="106"/>
      <c r="AT126" s="106"/>
      <c r="AU126" s="106"/>
      <c r="AV126" s="106">
        <v>8359462</v>
      </c>
      <c r="AW126" s="106">
        <f t="shared" si="181"/>
        <v>8359462</v>
      </c>
      <c r="AX126" s="106">
        <v>8790470</v>
      </c>
      <c r="AY126" s="106">
        <v>8341443</v>
      </c>
      <c r="AZ126" s="106">
        <v>8432493</v>
      </c>
      <c r="BA126" s="106">
        <v>8530418</v>
      </c>
      <c r="BB126" s="106">
        <f t="shared" si="182"/>
        <v>8530418</v>
      </c>
      <c r="BC126" s="106">
        <v>8712172</v>
      </c>
      <c r="BD126" s="107">
        <v>7610059</v>
      </c>
      <c r="BE126" s="107">
        <v>7239309</v>
      </c>
      <c r="BF126" s="107">
        <v>7803801</v>
      </c>
      <c r="BG126" s="107">
        <f t="shared" si="183"/>
        <v>7803801</v>
      </c>
      <c r="BH126" s="106">
        <v>7010493</v>
      </c>
      <c r="BI126" s="106">
        <v>5244105</v>
      </c>
      <c r="BJ126" s="106">
        <v>5835391</v>
      </c>
      <c r="BK126" s="106">
        <v>5948702</v>
      </c>
      <c r="BL126" s="107">
        <f t="shared" si="185"/>
        <v>5948702</v>
      </c>
      <c r="BM126" s="106">
        <v>6068693</v>
      </c>
      <c r="BN126" s="106">
        <v>6203056</v>
      </c>
      <c r="BO126" s="106">
        <v>6123626</v>
      </c>
      <c r="BP126" s="106">
        <v>5979039</v>
      </c>
      <c r="BQ126" s="106">
        <f t="shared" si="170"/>
        <v>5979039</v>
      </c>
      <c r="BR126" s="106">
        <v>5861063</v>
      </c>
      <c r="BS126" s="26">
        <v>5863419</v>
      </c>
    </row>
    <row r="127" spans="1:71">
      <c r="B127" s="105" t="s">
        <v>105</v>
      </c>
      <c r="C127" s="23" t="s">
        <v>27</v>
      </c>
      <c r="D127" s="63"/>
      <c r="E127" s="63"/>
      <c r="F127" s="63"/>
      <c r="G127" s="63"/>
      <c r="H127" s="63"/>
      <c r="I127" s="63">
        <v>338339</v>
      </c>
      <c r="J127" s="63">
        <v>763047</v>
      </c>
      <c r="K127" s="63">
        <v>770324</v>
      </c>
      <c r="L127" s="63">
        <v>1085601</v>
      </c>
      <c r="M127" s="63">
        <v>1085601</v>
      </c>
      <c r="N127" s="63">
        <v>731041</v>
      </c>
      <c r="O127" s="63">
        <v>1012618</v>
      </c>
      <c r="P127" s="63">
        <v>1010233</v>
      </c>
      <c r="Q127" s="63">
        <v>922887</v>
      </c>
      <c r="R127" s="63">
        <v>922887</v>
      </c>
      <c r="S127" s="63">
        <v>941648</v>
      </c>
      <c r="T127" s="63">
        <v>814655</v>
      </c>
      <c r="U127" s="63">
        <v>781415</v>
      </c>
      <c r="V127" s="63">
        <v>577454</v>
      </c>
      <c r="W127" s="63">
        <v>577454</v>
      </c>
      <c r="X127" s="63">
        <v>543077</v>
      </c>
      <c r="Y127" s="63">
        <v>586508</v>
      </c>
      <c r="Z127" s="63">
        <v>566675</v>
      </c>
      <c r="AA127" s="106">
        <v>417050</v>
      </c>
      <c r="AB127" s="106">
        <v>417050</v>
      </c>
      <c r="AC127" s="106">
        <v>410418</v>
      </c>
      <c r="AD127" s="106">
        <v>371104</v>
      </c>
      <c r="AE127" s="106">
        <v>387208</v>
      </c>
      <c r="AF127" s="106">
        <v>359391</v>
      </c>
      <c r="AG127" s="106">
        <f t="shared" si="188"/>
        <v>359391</v>
      </c>
      <c r="AH127" s="106">
        <v>403768</v>
      </c>
      <c r="AI127" s="106">
        <v>450585</v>
      </c>
      <c r="AJ127" s="106">
        <v>455339</v>
      </c>
      <c r="AK127" s="106">
        <v>498832</v>
      </c>
      <c r="AL127" s="106">
        <f t="shared" si="179"/>
        <v>498832</v>
      </c>
      <c r="AM127" s="106">
        <v>481586</v>
      </c>
      <c r="AN127" s="106">
        <v>535383</v>
      </c>
      <c r="AO127" s="106">
        <v>497485</v>
      </c>
      <c r="AP127" s="106">
        <v>483656</v>
      </c>
      <c r="AQ127" s="106">
        <f t="shared" si="180"/>
        <v>483656</v>
      </c>
      <c r="AS127" s="106"/>
      <c r="AT127" s="106"/>
      <c r="AU127" s="106"/>
      <c r="AV127" s="106">
        <v>529277</v>
      </c>
      <c r="AW127" s="106">
        <f t="shared" si="181"/>
        <v>529277</v>
      </c>
      <c r="AX127" s="106">
        <v>462785</v>
      </c>
      <c r="AY127" s="106">
        <v>526634</v>
      </c>
      <c r="AZ127" s="106">
        <v>600569</v>
      </c>
      <c r="BA127" s="106">
        <v>619110</v>
      </c>
      <c r="BB127" s="106">
        <f t="shared" si="182"/>
        <v>619110</v>
      </c>
      <c r="BC127" s="106">
        <v>639223</v>
      </c>
      <c r="BD127" s="107">
        <v>619030</v>
      </c>
      <c r="BE127" s="107">
        <v>637987</v>
      </c>
      <c r="BF127" s="107">
        <v>651600</v>
      </c>
      <c r="BG127" s="107">
        <f t="shared" si="183"/>
        <v>651600</v>
      </c>
      <c r="BH127" s="106">
        <v>683659</v>
      </c>
      <c r="BI127" s="106">
        <v>672924</v>
      </c>
      <c r="BJ127" s="106">
        <v>672029</v>
      </c>
      <c r="BK127" s="106">
        <v>472426</v>
      </c>
      <c r="BL127" s="107">
        <f t="shared" si="185"/>
        <v>472426</v>
      </c>
      <c r="BM127" s="106">
        <v>373228</v>
      </c>
      <c r="BN127" s="106">
        <v>266142</v>
      </c>
      <c r="BO127" s="106">
        <v>239881</v>
      </c>
      <c r="BP127" s="106">
        <v>326284</v>
      </c>
      <c r="BQ127" s="106">
        <f t="shared" si="170"/>
        <v>326284</v>
      </c>
      <c r="BR127" s="106">
        <v>317314</v>
      </c>
      <c r="BS127" s="26">
        <v>385987</v>
      </c>
    </row>
    <row r="128" spans="1:71">
      <c r="B128" s="105" t="s">
        <v>192</v>
      </c>
      <c r="C128" s="2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106"/>
      <c r="AB128" s="106"/>
      <c r="AC128" s="106"/>
      <c r="AD128" s="106"/>
      <c r="AE128" s="106"/>
      <c r="AF128" s="106"/>
      <c r="AG128" s="106"/>
      <c r="AH128" s="106"/>
      <c r="AI128" s="106"/>
      <c r="AJ128" s="106"/>
      <c r="AK128" s="106"/>
      <c r="AL128" s="106"/>
      <c r="AM128" s="106"/>
      <c r="AN128" s="106"/>
      <c r="AO128" s="106"/>
      <c r="AP128" s="106"/>
      <c r="AQ128" s="106"/>
      <c r="AS128" s="106"/>
      <c r="AT128" s="106"/>
      <c r="AU128" s="106"/>
      <c r="AV128" s="106"/>
      <c r="AW128" s="106"/>
      <c r="AX128" s="106"/>
      <c r="AY128" s="106"/>
      <c r="AZ128" s="106"/>
      <c r="BA128" s="106"/>
      <c r="BB128" s="106"/>
      <c r="BC128" s="106"/>
      <c r="BD128" s="107"/>
      <c r="BE128" s="107"/>
      <c r="BF128" s="107"/>
      <c r="BG128" s="107"/>
      <c r="BH128" s="106">
        <v>422470</v>
      </c>
      <c r="BI128" s="106">
        <v>0</v>
      </c>
      <c r="BJ128" s="106">
        <v>0</v>
      </c>
      <c r="BK128" s="106">
        <v>0</v>
      </c>
      <c r="BL128" s="107">
        <f t="shared" si="185"/>
        <v>0</v>
      </c>
      <c r="BM128" s="106">
        <v>0</v>
      </c>
      <c r="BN128" s="106">
        <v>0</v>
      </c>
      <c r="BO128" s="106">
        <v>0</v>
      </c>
      <c r="BP128" s="106">
        <v>0</v>
      </c>
      <c r="BQ128" s="106">
        <v>0</v>
      </c>
      <c r="BR128" s="106">
        <v>0</v>
      </c>
      <c r="BS128" s="26">
        <v>0</v>
      </c>
    </row>
    <row r="129" spans="2:71">
      <c r="B129" s="105" t="s">
        <v>106</v>
      </c>
      <c r="C129" s="23" t="s">
        <v>27</v>
      </c>
      <c r="D129" s="63"/>
      <c r="E129" s="63"/>
      <c r="F129" s="63"/>
      <c r="G129" s="63"/>
      <c r="H129" s="63"/>
      <c r="I129" s="63">
        <v>22891</v>
      </c>
      <c r="J129" s="63">
        <v>290271</v>
      </c>
      <c r="K129" s="63">
        <v>288184</v>
      </c>
      <c r="L129" s="63">
        <v>1306872</v>
      </c>
      <c r="M129" s="63">
        <v>1306872</v>
      </c>
      <c r="N129" s="63">
        <v>677982</v>
      </c>
      <c r="O129" s="63">
        <v>1176931</v>
      </c>
      <c r="P129" s="63">
        <v>1206939</v>
      </c>
      <c r="Q129" s="63">
        <v>1122247</v>
      </c>
      <c r="R129" s="63">
        <v>1122247</v>
      </c>
      <c r="S129" s="63">
        <v>1122149</v>
      </c>
      <c r="T129" s="63">
        <v>1160027</v>
      </c>
      <c r="U129" s="63">
        <v>1020795</v>
      </c>
      <c r="V129" s="63">
        <v>703140</v>
      </c>
      <c r="W129" s="63">
        <v>703140</v>
      </c>
      <c r="X129" s="63">
        <v>583064</v>
      </c>
      <c r="Y129" s="63">
        <v>611939</v>
      </c>
      <c r="Z129" s="63">
        <v>476466</v>
      </c>
      <c r="AA129" s="106">
        <v>424497</v>
      </c>
      <c r="AB129" s="106">
        <v>424497</v>
      </c>
      <c r="AC129" s="106">
        <v>464114</v>
      </c>
      <c r="AD129" s="106">
        <v>520742</v>
      </c>
      <c r="AE129" s="106">
        <v>515747</v>
      </c>
      <c r="AF129" s="106">
        <v>422494</v>
      </c>
      <c r="AG129" s="106">
        <f t="shared" si="188"/>
        <v>422494</v>
      </c>
      <c r="AH129" s="106">
        <v>431213</v>
      </c>
      <c r="AI129" s="106">
        <v>429877</v>
      </c>
      <c r="AJ129" s="106">
        <v>450041</v>
      </c>
      <c r="AK129" s="106">
        <v>374593</v>
      </c>
      <c r="AL129" s="106">
        <f t="shared" si="179"/>
        <v>374593</v>
      </c>
      <c r="AM129" s="106">
        <v>385279</v>
      </c>
      <c r="AN129" s="106">
        <v>330110</v>
      </c>
      <c r="AO129" s="106">
        <v>324165</v>
      </c>
      <c r="AP129" s="106">
        <v>303495</v>
      </c>
      <c r="AQ129" s="106">
        <f t="shared" si="180"/>
        <v>303495</v>
      </c>
      <c r="AS129" s="106"/>
      <c r="AT129" s="106"/>
      <c r="AU129" s="106"/>
      <c r="AV129" s="106">
        <v>303495</v>
      </c>
      <c r="AW129" s="106">
        <f t="shared" si="181"/>
        <v>303495</v>
      </c>
      <c r="AX129" s="106">
        <v>312641</v>
      </c>
      <c r="AY129" s="106">
        <v>307386</v>
      </c>
      <c r="AZ129" s="106">
        <v>288370</v>
      </c>
      <c r="BA129" s="106">
        <v>286403</v>
      </c>
      <c r="BB129" s="106">
        <f t="shared" si="182"/>
        <v>286403</v>
      </c>
      <c r="BC129" s="106">
        <v>289474</v>
      </c>
      <c r="BD129" s="107"/>
      <c r="BE129" s="107"/>
      <c r="BF129" s="107">
        <v>396423</v>
      </c>
      <c r="BG129" s="107">
        <f t="shared" si="183"/>
        <v>396423</v>
      </c>
      <c r="BH129" s="106">
        <v>552545</v>
      </c>
      <c r="BI129" s="106">
        <v>549568</v>
      </c>
      <c r="BJ129" s="106">
        <v>714772</v>
      </c>
      <c r="BK129" s="106">
        <v>712581</v>
      </c>
      <c r="BL129" s="107">
        <f t="shared" si="185"/>
        <v>712581</v>
      </c>
      <c r="BM129" s="106">
        <v>821947</v>
      </c>
      <c r="BN129" s="106">
        <v>853710</v>
      </c>
      <c r="BO129" s="106">
        <v>804254</v>
      </c>
      <c r="BP129" s="106">
        <v>927964</v>
      </c>
      <c r="BQ129" s="106">
        <f t="shared" si="170"/>
        <v>927964</v>
      </c>
      <c r="BR129" s="106">
        <v>928602</v>
      </c>
      <c r="BS129" s="26">
        <v>971760</v>
      </c>
    </row>
    <row r="130" spans="2:71">
      <c r="B130" s="105" t="s">
        <v>107</v>
      </c>
      <c r="C130" s="23" t="s">
        <v>27</v>
      </c>
      <c r="D130" s="63"/>
      <c r="E130" s="63"/>
      <c r="F130" s="63"/>
      <c r="G130" s="63"/>
      <c r="H130" s="63"/>
      <c r="I130" s="63">
        <v>396401</v>
      </c>
      <c r="J130" s="63">
        <v>999711</v>
      </c>
      <c r="K130" s="63">
        <v>1090863</v>
      </c>
      <c r="L130" s="63">
        <v>579339</v>
      </c>
      <c r="M130" s="63">
        <v>579339</v>
      </c>
      <c r="N130" s="63">
        <v>621646</v>
      </c>
      <c r="O130" s="63">
        <v>541165</v>
      </c>
      <c r="P130" s="63">
        <v>560203</v>
      </c>
      <c r="Q130" s="63">
        <v>767228</v>
      </c>
      <c r="R130" s="63">
        <v>767228</v>
      </c>
      <c r="S130" s="63">
        <v>760183</v>
      </c>
      <c r="T130" s="63">
        <v>798487</v>
      </c>
      <c r="U130" s="63">
        <v>867193</v>
      </c>
      <c r="V130" s="63">
        <v>1051894</v>
      </c>
      <c r="W130" s="63">
        <v>1051894</v>
      </c>
      <c r="X130" s="63">
        <v>952555</v>
      </c>
      <c r="Y130" s="63">
        <v>895238</v>
      </c>
      <c r="Z130" s="63">
        <v>799761</v>
      </c>
      <c r="AA130" s="106">
        <v>811565</v>
      </c>
      <c r="AB130" s="106">
        <v>811565</v>
      </c>
      <c r="AC130" s="106">
        <v>857139</v>
      </c>
      <c r="AD130" s="106">
        <v>925963</v>
      </c>
      <c r="AE130" s="106">
        <v>958744</v>
      </c>
      <c r="AF130" s="106">
        <v>915759</v>
      </c>
      <c r="AG130" s="106">
        <f t="shared" si="188"/>
        <v>915759</v>
      </c>
      <c r="AH130" s="106">
        <v>962141</v>
      </c>
      <c r="AI130" s="106">
        <v>925364</v>
      </c>
      <c r="AJ130" s="106">
        <v>956420</v>
      </c>
      <c r="AK130" s="106">
        <v>949697</v>
      </c>
      <c r="AL130" s="106">
        <f t="shared" si="179"/>
        <v>949697</v>
      </c>
      <c r="AM130" s="106">
        <v>961978</v>
      </c>
      <c r="AN130" s="106">
        <v>887523</v>
      </c>
      <c r="AO130" s="106">
        <v>823573</v>
      </c>
      <c r="AP130" s="106">
        <v>872121</v>
      </c>
      <c r="AQ130" s="106">
        <f t="shared" si="180"/>
        <v>872121</v>
      </c>
      <c r="AS130" s="106"/>
      <c r="AT130" s="106"/>
      <c r="AU130" s="106"/>
      <c r="AV130" s="106">
        <v>786571</v>
      </c>
      <c r="AW130" s="106">
        <f t="shared" si="181"/>
        <v>786571</v>
      </c>
      <c r="AX130" s="106">
        <v>778951</v>
      </c>
      <c r="AY130" s="106">
        <v>772884</v>
      </c>
      <c r="AZ130" s="106">
        <v>705674</v>
      </c>
      <c r="BA130" s="106">
        <v>616803</v>
      </c>
      <c r="BB130" s="106">
        <f t="shared" si="182"/>
        <v>616803</v>
      </c>
      <c r="BC130" s="106">
        <v>577031</v>
      </c>
      <c r="BD130" s="107">
        <v>460091</v>
      </c>
      <c r="BE130" s="107">
        <v>506636</v>
      </c>
      <c r="BF130" s="107">
        <v>588359</v>
      </c>
      <c r="BG130" s="107">
        <f t="shared" si="183"/>
        <v>588359</v>
      </c>
      <c r="BH130" s="106">
        <v>356523</v>
      </c>
      <c r="BI130" s="106">
        <v>377355</v>
      </c>
      <c r="BJ130" s="106">
        <v>356982</v>
      </c>
      <c r="BK130" s="106">
        <v>341011</v>
      </c>
      <c r="BL130" s="107">
        <f t="shared" si="185"/>
        <v>341011</v>
      </c>
      <c r="BM130" s="106">
        <v>384835</v>
      </c>
      <c r="BN130" s="106">
        <v>348049</v>
      </c>
      <c r="BO130" s="106">
        <v>335275</v>
      </c>
      <c r="BP130" s="106">
        <v>344625</v>
      </c>
      <c r="BQ130" s="106">
        <f t="shared" si="170"/>
        <v>344625</v>
      </c>
      <c r="BR130" s="106">
        <v>358276</v>
      </c>
      <c r="BS130" s="26">
        <v>372598</v>
      </c>
    </row>
    <row r="131" spans="2:71">
      <c r="B131" s="105" t="s">
        <v>108</v>
      </c>
      <c r="C131" s="23" t="s">
        <v>27</v>
      </c>
      <c r="D131" s="63"/>
      <c r="E131" s="63"/>
      <c r="F131" s="63"/>
      <c r="G131" s="63"/>
      <c r="H131" s="63"/>
      <c r="I131" s="63">
        <v>16015</v>
      </c>
      <c r="J131" s="63">
        <v>17209</v>
      </c>
      <c r="K131" s="63">
        <v>18497</v>
      </c>
      <c r="L131" s="63">
        <v>38095</v>
      </c>
      <c r="M131" s="63">
        <v>38095</v>
      </c>
      <c r="N131" s="63">
        <v>22047</v>
      </c>
      <c r="O131" s="63">
        <v>41653</v>
      </c>
      <c r="P131" s="63">
        <v>45554</v>
      </c>
      <c r="Q131" s="63">
        <v>45666</v>
      </c>
      <c r="R131" s="63">
        <v>45666</v>
      </c>
      <c r="S131" s="63">
        <v>48494</v>
      </c>
      <c r="T131" s="63">
        <v>49769</v>
      </c>
      <c r="U131" s="63">
        <v>48237</v>
      </c>
      <c r="V131" s="63">
        <v>74102</v>
      </c>
      <c r="W131" s="63">
        <v>74102</v>
      </c>
      <c r="X131" s="63">
        <v>80588</v>
      </c>
      <c r="Y131" s="63">
        <v>81480</v>
      </c>
      <c r="Z131" s="63">
        <v>77379</v>
      </c>
      <c r="AA131" s="106">
        <v>65271</v>
      </c>
      <c r="AB131" s="106">
        <v>65271</v>
      </c>
      <c r="AC131" s="106">
        <v>71465</v>
      </c>
      <c r="AD131" s="106">
        <v>76371</v>
      </c>
      <c r="AE131" s="106">
        <v>77677</v>
      </c>
      <c r="AF131" s="106">
        <v>82322</v>
      </c>
      <c r="AG131" s="106">
        <f t="shared" si="188"/>
        <v>82322</v>
      </c>
      <c r="AH131" s="106">
        <v>84026</v>
      </c>
      <c r="AI131" s="106">
        <v>85631</v>
      </c>
      <c r="AJ131" s="106">
        <v>93794</v>
      </c>
      <c r="AK131" s="106">
        <v>101087</v>
      </c>
      <c r="AL131" s="106">
        <f t="shared" si="179"/>
        <v>101087</v>
      </c>
      <c r="AM131" s="106">
        <v>113175</v>
      </c>
      <c r="AN131" s="106">
        <v>113599</v>
      </c>
      <c r="AO131" s="106">
        <v>91337</v>
      </c>
      <c r="AP131" s="106">
        <v>82365</v>
      </c>
      <c r="AQ131" s="106">
        <f t="shared" si="180"/>
        <v>82365</v>
      </c>
      <c r="AS131" s="106"/>
      <c r="AT131" s="106"/>
      <c r="AU131" s="106"/>
      <c r="AV131" s="106">
        <v>82365</v>
      </c>
      <c r="AW131" s="106">
        <f t="shared" si="181"/>
        <v>82365</v>
      </c>
      <c r="AX131" s="106">
        <v>89416</v>
      </c>
      <c r="AY131" s="106">
        <v>91099</v>
      </c>
      <c r="AZ131" s="106">
        <v>95194</v>
      </c>
      <c r="BA131" s="106">
        <v>93570</v>
      </c>
      <c r="BB131" s="106">
        <f t="shared" si="182"/>
        <v>93570</v>
      </c>
      <c r="BC131" s="106">
        <v>82090</v>
      </c>
      <c r="BD131" s="107">
        <v>392872</v>
      </c>
      <c r="BE131" s="107">
        <v>371664</v>
      </c>
      <c r="BF131" s="107">
        <v>384280</v>
      </c>
      <c r="BG131" s="107">
        <f t="shared" si="183"/>
        <v>384280</v>
      </c>
      <c r="BH131" s="106">
        <v>68074</v>
      </c>
      <c r="BI131" s="106">
        <v>61892</v>
      </c>
      <c r="BJ131" s="106">
        <v>55399</v>
      </c>
      <c r="BK131" s="106">
        <v>56233</v>
      </c>
      <c r="BL131" s="107">
        <f t="shared" si="185"/>
        <v>56233</v>
      </c>
      <c r="BM131" s="106">
        <v>64427</v>
      </c>
      <c r="BN131" s="106">
        <v>56839</v>
      </c>
      <c r="BO131" s="106">
        <v>56862</v>
      </c>
      <c r="BP131" s="106">
        <v>93488</v>
      </c>
      <c r="BQ131" s="106">
        <f t="shared" si="170"/>
        <v>93488</v>
      </c>
      <c r="BR131" s="106">
        <v>104795</v>
      </c>
      <c r="BS131" s="26">
        <v>128495</v>
      </c>
    </row>
    <row r="132" spans="2:71">
      <c r="B132" s="105" t="s">
        <v>103</v>
      </c>
      <c r="C132" s="23" t="s">
        <v>27</v>
      </c>
      <c r="D132" s="63"/>
      <c r="E132" s="63"/>
      <c r="F132" s="63"/>
      <c r="G132" s="63"/>
      <c r="H132" s="63"/>
      <c r="I132" s="63"/>
      <c r="J132" s="63">
        <v>96128</v>
      </c>
      <c r="K132" s="63">
        <v>104458</v>
      </c>
      <c r="L132" s="63">
        <v>99323</v>
      </c>
      <c r="M132" s="63">
        <v>99323</v>
      </c>
      <c r="N132" s="63">
        <v>102029</v>
      </c>
      <c r="O132" s="63">
        <v>86850</v>
      </c>
      <c r="P132" s="63">
        <v>83887</v>
      </c>
      <c r="Q132" s="63">
        <v>77567</v>
      </c>
      <c r="R132" s="63">
        <v>77567</v>
      </c>
      <c r="S132" s="63">
        <v>77979</v>
      </c>
      <c r="T132" s="63">
        <v>77491</v>
      </c>
      <c r="U132" s="63">
        <v>67448</v>
      </c>
      <c r="V132" s="63">
        <v>355401</v>
      </c>
      <c r="W132" s="63">
        <v>355401</v>
      </c>
      <c r="X132" s="63">
        <v>343714</v>
      </c>
      <c r="Y132" s="63">
        <v>343348</v>
      </c>
      <c r="Z132" s="63">
        <v>331619</v>
      </c>
      <c r="AA132" s="106">
        <v>272130</v>
      </c>
      <c r="AB132" s="106">
        <v>272130</v>
      </c>
      <c r="AC132" s="106">
        <v>273017</v>
      </c>
      <c r="AD132" s="106">
        <v>274374</v>
      </c>
      <c r="AE132" s="106">
        <v>271127</v>
      </c>
      <c r="AF132" s="106">
        <v>213781</v>
      </c>
      <c r="AG132" s="106">
        <f t="shared" si="188"/>
        <v>213781</v>
      </c>
      <c r="AH132" s="106">
        <v>199047</v>
      </c>
      <c r="AI132" s="106">
        <v>182570</v>
      </c>
      <c r="AJ132" s="106">
        <v>167442</v>
      </c>
      <c r="AK132" s="106">
        <v>158305</v>
      </c>
      <c r="AL132" s="106">
        <f t="shared" si="179"/>
        <v>158305</v>
      </c>
      <c r="AM132" s="106">
        <v>141889</v>
      </c>
      <c r="AN132" s="106">
        <v>120523</v>
      </c>
      <c r="AO132" s="106">
        <v>103333</v>
      </c>
      <c r="AP132" s="106">
        <v>644702</v>
      </c>
      <c r="AQ132" s="106">
        <f t="shared" si="180"/>
        <v>644702</v>
      </c>
      <c r="AS132" s="106"/>
      <c r="AT132" s="106"/>
      <c r="AU132" s="106"/>
      <c r="AV132" s="106">
        <v>644702</v>
      </c>
      <c r="AW132" s="106">
        <f t="shared" si="181"/>
        <v>644702</v>
      </c>
      <c r="AX132" s="106">
        <v>628236</v>
      </c>
      <c r="AY132" s="106">
        <v>792518</v>
      </c>
      <c r="AZ132" s="106">
        <v>738450</v>
      </c>
      <c r="BA132" s="106">
        <v>851383</v>
      </c>
      <c r="BB132" s="106">
        <f t="shared" si="182"/>
        <v>851383</v>
      </c>
      <c r="BC132" s="106">
        <v>798266</v>
      </c>
      <c r="BD132" s="107">
        <v>86515</v>
      </c>
      <c r="BE132" s="107">
        <v>73599</v>
      </c>
      <c r="BF132" s="107">
        <v>74116</v>
      </c>
      <c r="BG132" s="107">
        <f t="shared" si="183"/>
        <v>74116</v>
      </c>
      <c r="BH132" s="106">
        <v>654749</v>
      </c>
      <c r="BI132" s="106">
        <v>601914</v>
      </c>
      <c r="BJ132" s="106">
        <v>561661</v>
      </c>
      <c r="BK132" s="106">
        <v>512056</v>
      </c>
      <c r="BL132" s="107">
        <f t="shared" si="185"/>
        <v>512056</v>
      </c>
      <c r="BM132" s="106">
        <v>474328</v>
      </c>
      <c r="BN132" s="106">
        <v>505428</v>
      </c>
      <c r="BO132" s="106">
        <v>461111</v>
      </c>
      <c r="BP132" s="106">
        <v>420208</v>
      </c>
      <c r="BQ132" s="106">
        <f t="shared" si="170"/>
        <v>420208</v>
      </c>
      <c r="BR132" s="106">
        <v>488556</v>
      </c>
      <c r="BS132" s="26">
        <v>441374</v>
      </c>
    </row>
    <row r="133" spans="2:71">
      <c r="B133" s="18" t="s">
        <v>109</v>
      </c>
      <c r="C133" s="23" t="s">
        <v>27</v>
      </c>
      <c r="D133" s="108"/>
      <c r="E133" s="108"/>
      <c r="F133" s="108"/>
      <c r="G133" s="108"/>
      <c r="H133" s="108"/>
      <c r="I133" s="108">
        <v>3924022</v>
      </c>
      <c r="J133" s="108">
        <v>9071717</v>
      </c>
      <c r="K133" s="108">
        <v>9728777</v>
      </c>
      <c r="L133" s="108">
        <v>10808087</v>
      </c>
      <c r="M133" s="108">
        <v>10808087</v>
      </c>
      <c r="N133" s="108">
        <v>10103699</v>
      </c>
      <c r="O133" s="108">
        <v>10521694</v>
      </c>
      <c r="P133" s="108">
        <v>10411449</v>
      </c>
      <c r="Q133" s="108">
        <v>10795580</v>
      </c>
      <c r="R133" s="108">
        <v>10795580</v>
      </c>
      <c r="S133" s="108">
        <v>10237532</v>
      </c>
      <c r="T133" s="108">
        <v>10094353</v>
      </c>
      <c r="U133" s="108">
        <v>9824169</v>
      </c>
      <c r="V133" s="108">
        <v>10151003</v>
      </c>
      <c r="W133" s="108">
        <v>10151003</v>
      </c>
      <c r="X133" s="108">
        <v>9804438</v>
      </c>
      <c r="Y133" s="103">
        <v>9810412</v>
      </c>
      <c r="Z133" s="103">
        <v>9590791</v>
      </c>
      <c r="AA133" s="103">
        <v>9522898</v>
      </c>
      <c r="AB133" s="103">
        <v>9522898</v>
      </c>
      <c r="AC133" s="103">
        <v>9763557</v>
      </c>
      <c r="AD133" s="103">
        <v>9287504</v>
      </c>
      <c r="AE133" s="103">
        <v>9445230</v>
      </c>
      <c r="AF133" s="103">
        <v>8790699</v>
      </c>
      <c r="AG133" s="103">
        <f t="shared" si="188"/>
        <v>8790699</v>
      </c>
      <c r="AH133" s="103">
        <v>8708673</v>
      </c>
      <c r="AI133" s="103">
        <v>9318885</v>
      </c>
      <c r="AJ133" s="103">
        <v>8947278</v>
      </c>
      <c r="AK133" s="103">
        <v>8688022</v>
      </c>
      <c r="AL133" s="103">
        <f t="shared" si="179"/>
        <v>8688022</v>
      </c>
      <c r="AM133" s="103">
        <v>8432721</v>
      </c>
      <c r="AN133" s="103">
        <f>SUM(AN126:AN132)</f>
        <v>8104059</v>
      </c>
      <c r="AO133" s="103">
        <f>SUM(AO126:AO132)</f>
        <v>7962356</v>
      </c>
      <c r="AP133" s="103">
        <f>SUM(AP126:AP132)</f>
        <v>8251249</v>
      </c>
      <c r="AQ133" s="103">
        <f t="shared" si="180"/>
        <v>8251249</v>
      </c>
      <c r="AS133" s="103"/>
      <c r="AT133" s="103"/>
      <c r="AU133" s="103"/>
      <c r="AV133" s="103">
        <f>SUM(AV126:AV132)</f>
        <v>10705872</v>
      </c>
      <c r="AW133" s="103">
        <f t="shared" si="181"/>
        <v>10705872</v>
      </c>
      <c r="AX133" s="103">
        <f>SUM(AX126:AX132)</f>
        <v>11062499</v>
      </c>
      <c r="AY133" s="103">
        <f>SUM(AY126:AY132)</f>
        <v>10831964</v>
      </c>
      <c r="AZ133" s="103">
        <v>10860750</v>
      </c>
      <c r="BA133" s="103">
        <v>10997687</v>
      </c>
      <c r="BB133" s="103">
        <f t="shared" si="182"/>
        <v>10997687</v>
      </c>
      <c r="BC133" s="103">
        <v>11098256</v>
      </c>
      <c r="BD133" s="107">
        <v>856417</v>
      </c>
      <c r="BE133" s="107">
        <v>818291</v>
      </c>
      <c r="BF133" s="107">
        <v>702008</v>
      </c>
      <c r="BG133" s="107">
        <f t="shared" si="183"/>
        <v>702008</v>
      </c>
      <c r="BH133" s="103">
        <v>9748513</v>
      </c>
      <c r="BI133" s="103">
        <f>SUM(BI126:BI132)</f>
        <v>7507758</v>
      </c>
      <c r="BJ133" s="103">
        <f>SUM(BJ126:BJ132)</f>
        <v>8196234</v>
      </c>
      <c r="BK133" s="103">
        <f>SUM(BK126:BK132)</f>
        <v>8043009</v>
      </c>
      <c r="BL133" s="107">
        <f t="shared" si="185"/>
        <v>8043009</v>
      </c>
      <c r="BM133" s="103">
        <f>SUM(BM126:BM132)</f>
        <v>8187458</v>
      </c>
      <c r="BN133" s="103">
        <f>SUM(BN126:BN132)</f>
        <v>8233224</v>
      </c>
      <c r="BO133" s="103">
        <f>SUM(BO126:BO132)</f>
        <v>8021009</v>
      </c>
      <c r="BP133" s="103">
        <f>SUM(BP126:BP132)</f>
        <v>8091608</v>
      </c>
      <c r="BQ133" s="103">
        <f t="shared" si="170"/>
        <v>8091608</v>
      </c>
      <c r="BR133" s="103">
        <f>SUM(BR126:BR132)</f>
        <v>8058606</v>
      </c>
      <c r="BS133" s="103">
        <f>SUM(BS126:BS132)</f>
        <v>8163633</v>
      </c>
    </row>
    <row r="134" spans="2:71">
      <c r="B134" s="18" t="s">
        <v>110</v>
      </c>
      <c r="C134" s="23" t="s">
        <v>27</v>
      </c>
      <c r="D134" s="108"/>
      <c r="E134" s="108"/>
      <c r="F134" s="108"/>
      <c r="G134" s="108"/>
      <c r="H134" s="108"/>
      <c r="I134" s="108">
        <v>6159595</v>
      </c>
      <c r="J134" s="108">
        <v>14379491</v>
      </c>
      <c r="K134" s="108">
        <v>15310408</v>
      </c>
      <c r="L134" s="108">
        <v>17105654</v>
      </c>
      <c r="M134" s="108">
        <v>17105654</v>
      </c>
      <c r="N134" s="108">
        <v>15509198</v>
      </c>
      <c r="O134" s="108">
        <v>17005057</v>
      </c>
      <c r="P134" s="108">
        <v>17454331</v>
      </c>
      <c r="Q134" s="108">
        <v>17304687</v>
      </c>
      <c r="R134" s="108">
        <v>17304687</v>
      </c>
      <c r="S134" s="108">
        <v>16116145</v>
      </c>
      <c r="T134" s="108">
        <v>16040451</v>
      </c>
      <c r="U134" s="108">
        <v>15784695</v>
      </c>
      <c r="V134" s="108">
        <v>15980735</v>
      </c>
      <c r="W134" s="108">
        <v>15980735</v>
      </c>
      <c r="X134" s="108">
        <v>15079922</v>
      </c>
      <c r="Y134" s="108">
        <v>15502540</v>
      </c>
      <c r="Z134" s="108">
        <v>15022372</v>
      </c>
      <c r="AA134" s="108">
        <v>15163870</v>
      </c>
      <c r="AB134" s="108">
        <v>15163870</v>
      </c>
      <c r="AC134" s="108">
        <v>15355117</v>
      </c>
      <c r="AD134" s="108">
        <v>15507485</v>
      </c>
      <c r="AE134" s="108">
        <v>15499074</v>
      </c>
      <c r="AF134" s="108">
        <v>15012890</v>
      </c>
      <c r="AG134" s="108">
        <f t="shared" si="188"/>
        <v>15012890</v>
      </c>
      <c r="AH134" s="108">
        <v>14774228</v>
      </c>
      <c r="AI134" s="108">
        <v>15092614</v>
      </c>
      <c r="AJ134" s="108">
        <v>14749012</v>
      </c>
      <c r="AK134" s="108">
        <f>AK125+AK133</f>
        <v>14530736</v>
      </c>
      <c r="AL134" s="108">
        <f t="shared" si="179"/>
        <v>14530736</v>
      </c>
      <c r="AM134" s="108">
        <f>AM125+AM133</f>
        <v>14371325</v>
      </c>
      <c r="AN134" s="108">
        <f>AN125+AN133</f>
        <v>13736527</v>
      </c>
      <c r="AO134" s="108">
        <f>AO125+AO133</f>
        <v>13616624</v>
      </c>
      <c r="AP134" s="108">
        <f>AP125+AP133</f>
        <v>13820001</v>
      </c>
      <c r="AQ134" s="108">
        <f t="shared" si="180"/>
        <v>13820001</v>
      </c>
      <c r="AS134" s="108"/>
      <c r="AT134" s="108"/>
      <c r="AU134" s="108"/>
      <c r="AV134" s="108">
        <f>AV125+AV133</f>
        <v>16638121</v>
      </c>
      <c r="AW134" s="108">
        <f t="shared" si="181"/>
        <v>16638121</v>
      </c>
      <c r="AX134" s="108">
        <f>AX125+AX133</f>
        <v>16863240</v>
      </c>
      <c r="AY134" s="108">
        <f>AY125+AY133</f>
        <v>17278598</v>
      </c>
      <c r="AZ134" s="108">
        <f>AZ125+AZ133</f>
        <v>17454128</v>
      </c>
      <c r="BA134" s="108">
        <f>BA125+BA133</f>
        <v>17958629</v>
      </c>
      <c r="BB134" s="108">
        <f t="shared" si="182"/>
        <v>17958629</v>
      </c>
      <c r="BC134" s="108">
        <v>17399490</v>
      </c>
      <c r="BD134" s="104">
        <v>10024984</v>
      </c>
      <c r="BE134" s="104">
        <v>9647486</v>
      </c>
      <c r="BF134" s="104">
        <v>10600587</v>
      </c>
      <c r="BG134" s="104">
        <f t="shared" si="183"/>
        <v>10600587</v>
      </c>
      <c r="BH134" s="108">
        <f t="shared" ref="BH134:BK134" si="191">BH133+BH125</f>
        <v>17756359</v>
      </c>
      <c r="BI134" s="108">
        <f t="shared" si="191"/>
        <v>18495552</v>
      </c>
      <c r="BJ134" s="108">
        <f t="shared" si="191"/>
        <v>18763606</v>
      </c>
      <c r="BK134" s="108">
        <f t="shared" si="191"/>
        <v>20379338</v>
      </c>
      <c r="BL134" s="104">
        <f t="shared" si="185"/>
        <v>20379338</v>
      </c>
      <c r="BM134" s="108">
        <f t="shared" ref="BM134:BP134" si="192">BM133+BM125</f>
        <v>21519785</v>
      </c>
      <c r="BN134" s="108">
        <f t="shared" si="192"/>
        <v>21749029</v>
      </c>
      <c r="BO134" s="108">
        <f t="shared" si="192"/>
        <v>21885992</v>
      </c>
      <c r="BP134" s="108">
        <f t="shared" si="192"/>
        <v>13180303</v>
      </c>
      <c r="BQ134" s="108">
        <f t="shared" si="170"/>
        <v>13180303</v>
      </c>
      <c r="BR134" s="108">
        <f>BR133+BR125</f>
        <v>13249694</v>
      </c>
      <c r="BS134" s="108">
        <f>BS133+BS125</f>
        <v>13392420</v>
      </c>
    </row>
    <row r="135" spans="2:71" ht="7.15" customHeight="1">
      <c r="B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03"/>
      <c r="AM135" s="103"/>
      <c r="AN135" s="103"/>
      <c r="AO135" s="103"/>
      <c r="AP135" s="103"/>
      <c r="AQ135" s="103"/>
      <c r="AS135" s="103"/>
      <c r="AT135" s="103"/>
      <c r="AU135" s="103"/>
      <c r="AV135" s="103"/>
      <c r="AW135" s="103"/>
      <c r="AX135" s="103"/>
      <c r="AY135" s="103"/>
      <c r="AZ135" s="103"/>
      <c r="BA135" s="103"/>
      <c r="BB135" s="103"/>
      <c r="BC135" s="103"/>
      <c r="BD135" s="109"/>
      <c r="BE135" s="109"/>
      <c r="BF135" s="109"/>
      <c r="BG135" s="109"/>
      <c r="BH135" s="103"/>
      <c r="BI135" s="103"/>
      <c r="BJ135" s="103"/>
      <c r="BK135" s="103"/>
      <c r="BL135" s="109"/>
      <c r="BM135" s="103"/>
      <c r="BN135" s="103"/>
      <c r="BO135" s="103"/>
      <c r="BP135" s="103"/>
      <c r="BQ135" s="103"/>
      <c r="BR135" s="103"/>
    </row>
    <row r="136" spans="2:71">
      <c r="B136" s="105" t="s">
        <v>111</v>
      </c>
      <c r="C136" s="23" t="s">
        <v>27</v>
      </c>
      <c r="D136" s="63"/>
      <c r="E136" s="63"/>
      <c r="F136" s="63"/>
      <c r="G136" s="63"/>
      <c r="H136" s="63"/>
      <c r="I136" s="63">
        <v>484133</v>
      </c>
      <c r="J136" s="63">
        <v>1435542</v>
      </c>
      <c r="K136" s="63">
        <v>1432032</v>
      </c>
      <c r="L136" s="63">
        <v>1501018</v>
      </c>
      <c r="M136" s="63">
        <v>1501018</v>
      </c>
      <c r="N136" s="63">
        <v>1605369</v>
      </c>
      <c r="O136" s="63">
        <v>1605165</v>
      </c>
      <c r="P136" s="63">
        <v>1605165</v>
      </c>
      <c r="Q136" s="63">
        <v>2389384</v>
      </c>
      <c r="R136" s="63">
        <v>2389384</v>
      </c>
      <c r="S136" s="63">
        <v>2545705</v>
      </c>
      <c r="T136" s="63">
        <v>2545705</v>
      </c>
      <c r="U136" s="63">
        <v>2545705</v>
      </c>
      <c r="V136" s="63">
        <v>2545705</v>
      </c>
      <c r="W136" s="63">
        <v>2545705</v>
      </c>
      <c r="X136" s="63">
        <v>2545705</v>
      </c>
      <c r="Y136" s="63">
        <v>2545705</v>
      </c>
      <c r="Z136" s="63">
        <v>2545705</v>
      </c>
      <c r="AA136" s="63">
        <v>2545705</v>
      </c>
      <c r="AB136" s="63">
        <v>2545705</v>
      </c>
      <c r="AC136" s="63">
        <v>2545705</v>
      </c>
      <c r="AD136" s="63">
        <v>2545705</v>
      </c>
      <c r="AE136" s="63">
        <v>2541068</v>
      </c>
      <c r="AF136" s="63">
        <v>3149564</v>
      </c>
      <c r="AG136" s="63">
        <f t="shared" ref="AG136:AG143" si="193">AF136</f>
        <v>3149564</v>
      </c>
      <c r="AH136" s="63">
        <v>3149564</v>
      </c>
      <c r="AI136" s="63">
        <v>3146265</v>
      </c>
      <c r="AJ136" s="63">
        <v>3146265</v>
      </c>
      <c r="AK136" s="63">
        <v>3146265</v>
      </c>
      <c r="AL136" s="63">
        <f t="shared" si="179"/>
        <v>3146265</v>
      </c>
      <c r="AM136" s="63">
        <v>3146265</v>
      </c>
      <c r="AN136" s="63">
        <v>3146265</v>
      </c>
      <c r="AO136" s="63">
        <v>3146265</v>
      </c>
      <c r="AP136" s="63">
        <v>3146265</v>
      </c>
      <c r="AQ136" s="63">
        <f t="shared" si="180"/>
        <v>3146265</v>
      </c>
      <c r="AS136" s="63"/>
      <c r="AT136" s="63"/>
      <c r="AU136" s="63"/>
      <c r="AV136" s="63">
        <v>3146265</v>
      </c>
      <c r="AW136" s="63">
        <f t="shared" si="181"/>
        <v>3146265</v>
      </c>
      <c r="AX136" s="63">
        <v>3146265</v>
      </c>
      <c r="AY136" s="63">
        <v>3146265</v>
      </c>
      <c r="AZ136" s="63">
        <v>3146265</v>
      </c>
      <c r="BA136" s="63">
        <v>3146265</v>
      </c>
      <c r="BB136" s="63">
        <f t="shared" si="182"/>
        <v>3146265</v>
      </c>
      <c r="BC136" s="63">
        <v>3146265</v>
      </c>
      <c r="BD136" s="66">
        <v>3146265</v>
      </c>
      <c r="BE136" s="66">
        <v>3146265</v>
      </c>
      <c r="BF136" s="66">
        <v>3146265</v>
      </c>
      <c r="BG136" s="66">
        <f t="shared" ref="BG136:BG143" si="194">BF136</f>
        <v>3146265</v>
      </c>
      <c r="BH136" s="63">
        <v>3146265</v>
      </c>
      <c r="BI136" s="63">
        <v>3146265</v>
      </c>
      <c r="BJ136" s="63">
        <v>3146265</v>
      </c>
      <c r="BK136" s="63">
        <v>3146265</v>
      </c>
      <c r="BL136" s="66">
        <f t="shared" ref="BL136:BL143" si="195">BK136</f>
        <v>3146265</v>
      </c>
      <c r="BM136" s="63">
        <v>3146265</v>
      </c>
      <c r="BN136" s="63">
        <v>3146265</v>
      </c>
      <c r="BO136" s="63">
        <v>3146265</v>
      </c>
      <c r="BP136" s="63">
        <v>13298486</v>
      </c>
      <c r="BQ136" s="63">
        <f t="shared" si="170"/>
        <v>13298486</v>
      </c>
      <c r="BR136" s="63">
        <v>13303412</v>
      </c>
      <c r="BS136" s="26">
        <v>5003534</v>
      </c>
    </row>
    <row r="137" spans="2:71">
      <c r="B137" s="105" t="s">
        <v>112</v>
      </c>
      <c r="C137" s="23" t="s">
        <v>27</v>
      </c>
      <c r="D137" s="63"/>
      <c r="E137" s="63"/>
      <c r="F137" s="63"/>
      <c r="G137" s="63"/>
      <c r="H137" s="63"/>
      <c r="I137" s="63">
        <v>1169997</v>
      </c>
      <c r="J137" s="63">
        <v>1186217</v>
      </c>
      <c r="K137" s="63">
        <v>1142333</v>
      </c>
      <c r="L137" s="63">
        <v>1076136</v>
      </c>
      <c r="M137" s="63">
        <v>1076136</v>
      </c>
      <c r="N137" s="63">
        <v>1146618</v>
      </c>
      <c r="O137" s="63">
        <v>800711</v>
      </c>
      <c r="P137" s="63">
        <v>852605</v>
      </c>
      <c r="Q137" s="63">
        <v>795303</v>
      </c>
      <c r="R137" s="63">
        <v>795303</v>
      </c>
      <c r="S137" s="63">
        <v>753967</v>
      </c>
      <c r="T137" s="63">
        <v>695054</v>
      </c>
      <c r="U137" s="63">
        <v>437080</v>
      </c>
      <c r="V137" s="63">
        <v>536190</v>
      </c>
      <c r="W137" s="63">
        <v>536190</v>
      </c>
      <c r="X137" s="63">
        <v>496771</v>
      </c>
      <c r="Y137" s="63">
        <v>448213</v>
      </c>
      <c r="Z137" s="63">
        <v>334736</v>
      </c>
      <c r="AA137" s="63">
        <v>317950</v>
      </c>
      <c r="AB137" s="63">
        <v>317950</v>
      </c>
      <c r="AC137" s="63">
        <v>389241</v>
      </c>
      <c r="AD137" s="63">
        <v>324766</v>
      </c>
      <c r="AE137" s="63">
        <v>328070</v>
      </c>
      <c r="AF137" s="63">
        <v>366404</v>
      </c>
      <c r="AG137" s="63">
        <f t="shared" si="193"/>
        <v>366404</v>
      </c>
      <c r="AH137" s="63">
        <v>412294</v>
      </c>
      <c r="AI137" s="63">
        <v>293923</v>
      </c>
      <c r="AJ137" s="63">
        <v>428102</v>
      </c>
      <c r="AK137" s="63">
        <v>475118</v>
      </c>
      <c r="AL137" s="63">
        <f t="shared" si="179"/>
        <v>475118</v>
      </c>
      <c r="AM137" s="63">
        <v>531291</v>
      </c>
      <c r="AN137" s="63">
        <v>445903</v>
      </c>
      <c r="AO137" s="63">
        <v>493614</v>
      </c>
      <c r="AP137" s="63">
        <v>597675</v>
      </c>
      <c r="AQ137" s="63">
        <f t="shared" si="180"/>
        <v>597675</v>
      </c>
      <c r="AS137" s="63"/>
      <c r="AT137" s="63"/>
      <c r="AU137" s="63"/>
      <c r="AV137" s="63">
        <v>218971</v>
      </c>
      <c r="AW137" s="63">
        <f t="shared" si="181"/>
        <v>218971</v>
      </c>
      <c r="AX137" s="63">
        <v>158897</v>
      </c>
      <c r="AY137" s="63">
        <v>96080</v>
      </c>
      <c r="AZ137" s="63">
        <v>182345</v>
      </c>
      <c r="BA137" s="63">
        <v>352272</v>
      </c>
      <c r="BB137" s="63">
        <f t="shared" si="182"/>
        <v>352272</v>
      </c>
      <c r="BC137" s="63">
        <v>-1767971</v>
      </c>
      <c r="BD137" s="66">
        <v>-2658015</v>
      </c>
      <c r="BE137" s="66">
        <v>-3231138</v>
      </c>
      <c r="BF137" s="66">
        <v>-4193615</v>
      </c>
      <c r="BG137" s="66">
        <f t="shared" si="194"/>
        <v>-4193615</v>
      </c>
      <c r="BH137" s="63">
        <v>-4624482</v>
      </c>
      <c r="BI137" s="63">
        <v>-5394119</v>
      </c>
      <c r="BJ137" s="63">
        <v>-6085992</v>
      </c>
      <c r="BK137" s="63">
        <v>-8841106</v>
      </c>
      <c r="BL137" s="66">
        <f t="shared" si="195"/>
        <v>-8841106</v>
      </c>
      <c r="BM137" s="63">
        <v>-9221179</v>
      </c>
      <c r="BN137" s="63">
        <v>-9744377</v>
      </c>
      <c r="BO137" s="63">
        <v>-10040345</v>
      </c>
      <c r="BP137" s="63">
        <v>-7501896</v>
      </c>
      <c r="BQ137" s="63">
        <f t="shared" si="170"/>
        <v>-7501896</v>
      </c>
      <c r="BR137" s="63">
        <v>-7322966</v>
      </c>
      <c r="BS137" s="26">
        <v>244065</v>
      </c>
    </row>
    <row r="138" spans="2:71">
      <c r="B138" s="105" t="s">
        <v>113</v>
      </c>
      <c r="C138" s="23" t="s">
        <v>27</v>
      </c>
      <c r="D138" s="63"/>
      <c r="E138" s="63"/>
      <c r="F138" s="63"/>
      <c r="G138" s="63"/>
      <c r="H138" s="63"/>
      <c r="I138" s="63">
        <v>-203</v>
      </c>
      <c r="J138" s="63">
        <v>-203</v>
      </c>
      <c r="K138" s="63">
        <v>-203</v>
      </c>
      <c r="L138" s="63">
        <v>-203</v>
      </c>
      <c r="M138" s="63">
        <v>-203</v>
      </c>
      <c r="N138" s="63">
        <v>-203</v>
      </c>
      <c r="O138" s="63">
        <v>-178</v>
      </c>
      <c r="P138" s="63">
        <v>-178</v>
      </c>
      <c r="Q138" s="63">
        <v>-178</v>
      </c>
      <c r="R138" s="63">
        <v>-178</v>
      </c>
      <c r="S138" s="63">
        <v>-178</v>
      </c>
      <c r="T138" s="63">
        <v>-178</v>
      </c>
      <c r="U138" s="63">
        <v>-178</v>
      </c>
      <c r="V138" s="63">
        <v>-178</v>
      </c>
      <c r="W138" s="63">
        <v>-178</v>
      </c>
      <c r="X138" s="63">
        <v>-178</v>
      </c>
      <c r="Y138" s="63">
        <v>-178</v>
      </c>
      <c r="Z138" s="63">
        <v>-178</v>
      </c>
      <c r="AA138" s="63">
        <v>-178</v>
      </c>
      <c r="AB138" s="63">
        <v>-178</v>
      </c>
      <c r="AC138" s="63">
        <v>-178</v>
      </c>
      <c r="AD138" s="63">
        <v>-178</v>
      </c>
      <c r="AE138" s="63">
        <v>-178</v>
      </c>
      <c r="AF138" s="63">
        <v>-178</v>
      </c>
      <c r="AG138" s="63">
        <f t="shared" si="193"/>
        <v>-178</v>
      </c>
      <c r="AH138" s="63">
        <v>-178</v>
      </c>
      <c r="AI138" s="63">
        <v>-178</v>
      </c>
      <c r="AJ138" s="63">
        <v>-178</v>
      </c>
      <c r="AK138" s="63">
        <v>-178</v>
      </c>
      <c r="AL138" s="63">
        <f t="shared" si="179"/>
        <v>-178</v>
      </c>
      <c r="AM138" s="63">
        <v>-178</v>
      </c>
      <c r="AN138" s="63">
        <v>-178</v>
      </c>
      <c r="AO138" s="63">
        <v>-178</v>
      </c>
      <c r="AP138" s="63">
        <v>-178</v>
      </c>
      <c r="AQ138" s="63">
        <f t="shared" si="180"/>
        <v>-178</v>
      </c>
      <c r="AS138" s="63"/>
      <c r="AT138" s="63"/>
      <c r="AU138" s="63"/>
      <c r="AV138" s="63">
        <v>-178</v>
      </c>
      <c r="AW138" s="63">
        <f t="shared" si="181"/>
        <v>-178</v>
      </c>
      <c r="AX138" s="63">
        <v>-178</v>
      </c>
      <c r="AY138" s="63">
        <v>-178</v>
      </c>
      <c r="AZ138" s="63">
        <v>-178</v>
      </c>
      <c r="BA138" s="63">
        <v>-178</v>
      </c>
      <c r="BB138" s="63">
        <f t="shared" si="182"/>
        <v>-178</v>
      </c>
      <c r="BC138" s="63">
        <v>-178</v>
      </c>
      <c r="BD138" s="66">
        <v>-178</v>
      </c>
      <c r="BE138" s="66">
        <v>-178</v>
      </c>
      <c r="BF138" s="66">
        <v>-178</v>
      </c>
      <c r="BG138" s="66">
        <f t="shared" si="194"/>
        <v>-178</v>
      </c>
      <c r="BH138" s="63">
        <v>-178</v>
      </c>
      <c r="BI138" s="63">
        <v>-178</v>
      </c>
      <c r="BJ138" s="63">
        <v>-178</v>
      </c>
      <c r="BK138" s="63">
        <v>-178</v>
      </c>
      <c r="BL138" s="66">
        <f t="shared" si="195"/>
        <v>-178</v>
      </c>
      <c r="BM138" s="63">
        <v>-178</v>
      </c>
      <c r="BN138" s="63">
        <v>-178</v>
      </c>
      <c r="BO138" s="63">
        <v>-178</v>
      </c>
      <c r="BP138" s="63">
        <v>-178</v>
      </c>
      <c r="BQ138" s="63">
        <f t="shared" si="170"/>
        <v>-178</v>
      </c>
      <c r="BR138" s="63">
        <v>-178</v>
      </c>
      <c r="BS138" s="26">
        <v>0</v>
      </c>
    </row>
    <row r="139" spans="2:71">
      <c r="B139" s="105" t="s">
        <v>204</v>
      </c>
      <c r="C139" s="2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S139" s="63"/>
      <c r="AT139" s="63"/>
      <c r="AU139" s="63"/>
      <c r="AV139" s="63">
        <v>0</v>
      </c>
      <c r="AW139" s="63">
        <v>0</v>
      </c>
      <c r="AX139" s="63">
        <v>0</v>
      </c>
      <c r="AY139" s="63">
        <v>0</v>
      </c>
      <c r="AZ139" s="63">
        <v>0</v>
      </c>
      <c r="BA139" s="63">
        <v>0</v>
      </c>
      <c r="BB139" s="63">
        <v>0</v>
      </c>
      <c r="BC139" s="63">
        <v>0</v>
      </c>
      <c r="BD139" s="63">
        <v>0</v>
      </c>
      <c r="BE139" s="63">
        <v>0</v>
      </c>
      <c r="BF139" s="63">
        <v>0</v>
      </c>
      <c r="BG139" s="63">
        <v>0</v>
      </c>
      <c r="BH139" s="63">
        <v>0</v>
      </c>
      <c r="BI139" s="63">
        <v>0</v>
      </c>
      <c r="BJ139" s="63">
        <v>0</v>
      </c>
      <c r="BK139" s="63">
        <v>0</v>
      </c>
      <c r="BL139" s="63">
        <v>0</v>
      </c>
      <c r="BM139" s="63">
        <v>0</v>
      </c>
      <c r="BN139" s="63">
        <v>0</v>
      </c>
      <c r="BO139" s="63">
        <v>0</v>
      </c>
      <c r="BP139" s="63">
        <v>39</v>
      </c>
      <c r="BQ139" s="63">
        <f t="shared" si="170"/>
        <v>39</v>
      </c>
      <c r="BR139" s="63">
        <v>39</v>
      </c>
      <c r="BS139" s="26">
        <v>39</v>
      </c>
    </row>
    <row r="140" spans="2:71">
      <c r="B140" s="105" t="s">
        <v>114</v>
      </c>
      <c r="C140" s="23" t="s">
        <v>27</v>
      </c>
      <c r="D140" s="63"/>
      <c r="E140" s="63"/>
      <c r="F140" s="63"/>
      <c r="G140" s="63"/>
      <c r="H140" s="63"/>
      <c r="I140" s="63">
        <v>-134847</v>
      </c>
      <c r="J140" s="63">
        <v>2539810</v>
      </c>
      <c r="K140" s="63">
        <v>2540870</v>
      </c>
      <c r="L140" s="63">
        <v>2535100</v>
      </c>
      <c r="M140" s="63">
        <v>2535100</v>
      </c>
      <c r="N140" s="63">
        <v>2579504</v>
      </c>
      <c r="O140" s="63">
        <v>2222417</v>
      </c>
      <c r="P140" s="63">
        <v>2215676</v>
      </c>
      <c r="Q140" s="63">
        <v>2054312</v>
      </c>
      <c r="R140" s="63">
        <v>2054312</v>
      </c>
      <c r="S140" s="63">
        <v>2178031</v>
      </c>
      <c r="T140" s="63">
        <v>2322676</v>
      </c>
      <c r="U140" s="63">
        <v>1780764</v>
      </c>
      <c r="V140" s="63">
        <v>1320179</v>
      </c>
      <c r="W140" s="63">
        <v>1320179</v>
      </c>
      <c r="X140" s="63">
        <v>677006</v>
      </c>
      <c r="Y140" s="63">
        <v>767258</v>
      </c>
      <c r="Z140" s="63">
        <v>-6286</v>
      </c>
      <c r="AA140" s="63">
        <v>-6942</v>
      </c>
      <c r="AB140" s="63">
        <v>-6942</v>
      </c>
      <c r="AC140" s="63">
        <v>256380</v>
      </c>
      <c r="AD140" s="63">
        <v>579411</v>
      </c>
      <c r="AE140" s="63">
        <v>583047</v>
      </c>
      <c r="AF140" s="63">
        <v>580870</v>
      </c>
      <c r="AG140" s="63">
        <f t="shared" si="193"/>
        <v>580870</v>
      </c>
      <c r="AH140" s="63">
        <v>678887</v>
      </c>
      <c r="AI140" s="63">
        <v>545231</v>
      </c>
      <c r="AJ140" s="63">
        <v>701587</v>
      </c>
      <c r="AK140" s="63">
        <v>554884</v>
      </c>
      <c r="AL140" s="63">
        <f t="shared" si="179"/>
        <v>554884</v>
      </c>
      <c r="AM140" s="63">
        <v>546331</v>
      </c>
      <c r="AN140" s="63">
        <v>-15593</v>
      </c>
      <c r="AO140" s="63">
        <v>-121869</v>
      </c>
      <c r="AP140" s="63">
        <v>-76926</v>
      </c>
      <c r="AQ140" s="63">
        <f t="shared" si="180"/>
        <v>-76926</v>
      </c>
      <c r="AS140" s="63"/>
      <c r="AT140" s="63"/>
      <c r="AU140" s="63"/>
      <c r="AV140" s="63">
        <v>-4365</v>
      </c>
      <c r="AW140" s="63">
        <f t="shared" si="181"/>
        <v>-4365</v>
      </c>
      <c r="AX140" s="63">
        <v>-36890</v>
      </c>
      <c r="AY140" s="63">
        <v>-211531</v>
      </c>
      <c r="AZ140" s="63">
        <v>-482509</v>
      </c>
      <c r="BA140" s="63">
        <v>-367577</v>
      </c>
      <c r="BB140" s="63">
        <f t="shared" si="182"/>
        <v>-367577</v>
      </c>
      <c r="BC140" s="63">
        <v>-1295716</v>
      </c>
      <c r="BD140" s="66">
        <v>-1387267</v>
      </c>
      <c r="BE140" s="66">
        <v>-1387153</v>
      </c>
      <c r="BF140" s="66">
        <v>-1388185</v>
      </c>
      <c r="BG140" s="66">
        <f t="shared" si="194"/>
        <v>-1388185</v>
      </c>
      <c r="BH140" s="63">
        <v>-1388131</v>
      </c>
      <c r="BI140" s="63">
        <v>-1402095</v>
      </c>
      <c r="BJ140" s="63">
        <v>-1371612</v>
      </c>
      <c r="BK140" s="63">
        <v>-1361529</v>
      </c>
      <c r="BL140" s="66">
        <f t="shared" si="195"/>
        <v>-1361529</v>
      </c>
      <c r="BM140" s="63">
        <v>-1477059</v>
      </c>
      <c r="BN140" s="63">
        <v>-1385110</v>
      </c>
      <c r="BO140" s="63">
        <v>-1355740</v>
      </c>
      <c r="BP140" s="63">
        <v>-5754173</v>
      </c>
      <c r="BQ140" s="63">
        <f t="shared" si="170"/>
        <v>-5754173</v>
      </c>
      <c r="BR140" s="63">
        <v>-5778450</v>
      </c>
      <c r="BS140" s="26">
        <v>-4987842</v>
      </c>
    </row>
    <row r="141" spans="2:71">
      <c r="B141" s="105" t="s">
        <v>115</v>
      </c>
      <c r="C141" s="23" t="s">
        <v>27</v>
      </c>
      <c r="D141" s="63"/>
      <c r="E141" s="63"/>
      <c r="F141" s="63"/>
      <c r="G141" s="63"/>
      <c r="H141" s="63"/>
      <c r="I141" s="63">
        <v>1519080</v>
      </c>
      <c r="J141" s="63">
        <v>5161366</v>
      </c>
      <c r="K141" s="63">
        <v>5115032</v>
      </c>
      <c r="L141" s="63">
        <v>5112051</v>
      </c>
      <c r="M141" s="63">
        <v>5112051</v>
      </c>
      <c r="N141" s="63">
        <v>5331288</v>
      </c>
      <c r="O141" s="63">
        <v>4628115</v>
      </c>
      <c r="P141" s="63">
        <v>4673268</v>
      </c>
      <c r="Q141" s="63">
        <v>5238821</v>
      </c>
      <c r="R141" s="63">
        <v>5238821</v>
      </c>
      <c r="S141" s="63">
        <v>5477525</v>
      </c>
      <c r="T141" s="63">
        <v>5563257</v>
      </c>
      <c r="U141" s="63">
        <v>4763371</v>
      </c>
      <c r="V141" s="63">
        <v>4401896</v>
      </c>
      <c r="W141" s="63">
        <v>4401896</v>
      </c>
      <c r="X141" s="63">
        <v>3719304</v>
      </c>
      <c r="Y141" s="63">
        <v>3760998</v>
      </c>
      <c r="Z141" s="63">
        <v>2873977</v>
      </c>
      <c r="AA141" s="63">
        <v>2856535</v>
      </c>
      <c r="AB141" s="63">
        <v>2856535</v>
      </c>
      <c r="AC141" s="63">
        <v>3191148</v>
      </c>
      <c r="AD141" s="63">
        <v>3449704</v>
      </c>
      <c r="AE141" s="63">
        <v>3452007</v>
      </c>
      <c r="AF141" s="63">
        <v>4096660</v>
      </c>
      <c r="AG141" s="63">
        <f t="shared" si="193"/>
        <v>4096660</v>
      </c>
      <c r="AH141" s="63">
        <v>4240567</v>
      </c>
      <c r="AI141" s="63">
        <v>3985241</v>
      </c>
      <c r="AJ141" s="63">
        <v>4275776</v>
      </c>
      <c r="AK141" s="63">
        <v>4176089</v>
      </c>
      <c r="AL141" s="63">
        <f t="shared" si="179"/>
        <v>4176089</v>
      </c>
      <c r="AM141" s="63">
        <v>4223709</v>
      </c>
      <c r="AN141" s="63">
        <f>SUM(AN136:AN140)</f>
        <v>3576397</v>
      </c>
      <c r="AO141" s="63">
        <f>SUM(AO136:AO140)</f>
        <v>3517832</v>
      </c>
      <c r="AP141" s="63">
        <f>SUM(AP136:AP140)</f>
        <v>3666836</v>
      </c>
      <c r="AQ141" s="63">
        <f t="shared" si="180"/>
        <v>3666836</v>
      </c>
      <c r="AS141" s="63"/>
      <c r="AT141" s="63"/>
      <c r="AU141" s="63"/>
      <c r="AV141" s="63">
        <f>SUM(AV136:AV140)</f>
        <v>3360693</v>
      </c>
      <c r="AW141" s="63">
        <f t="shared" si="181"/>
        <v>3360693</v>
      </c>
      <c r="AX141" s="63">
        <f>SUM(AX136:AX140)</f>
        <v>3268094</v>
      </c>
      <c r="AY141" s="63">
        <f>SUM(AY136:AY140)</f>
        <v>3030636</v>
      </c>
      <c r="AZ141" s="63">
        <v>2845923</v>
      </c>
      <c r="BA141" s="63">
        <v>3130782</v>
      </c>
      <c r="BB141" s="63">
        <f t="shared" si="182"/>
        <v>3130782</v>
      </c>
      <c r="BC141" s="63">
        <v>82400</v>
      </c>
      <c r="BD141" s="66">
        <v>-899195</v>
      </c>
      <c r="BE141" s="66">
        <v>-1472204</v>
      </c>
      <c r="BF141" s="66">
        <v>-2435713</v>
      </c>
      <c r="BG141" s="66">
        <f t="shared" si="194"/>
        <v>-2435713</v>
      </c>
      <c r="BH141" s="63">
        <f t="shared" ref="BH141:BK141" si="196">SUM(BH136:BH140)</f>
        <v>-2866526</v>
      </c>
      <c r="BI141" s="63">
        <f t="shared" si="196"/>
        <v>-3650127</v>
      </c>
      <c r="BJ141" s="63">
        <f t="shared" si="196"/>
        <v>-4311517</v>
      </c>
      <c r="BK141" s="63">
        <f t="shared" si="196"/>
        <v>-7056548</v>
      </c>
      <c r="BL141" s="66">
        <f t="shared" si="195"/>
        <v>-7056548</v>
      </c>
      <c r="BM141" s="63">
        <f t="shared" ref="BM141:BO141" si="197">SUM(BM136:BM140)</f>
        <v>-7552151</v>
      </c>
      <c r="BN141" s="63">
        <f t="shared" si="197"/>
        <v>-7983400</v>
      </c>
      <c r="BO141" s="63">
        <f t="shared" si="197"/>
        <v>-8249998</v>
      </c>
      <c r="BP141" s="63">
        <f>SUM(BP136:BP140)</f>
        <v>42278</v>
      </c>
      <c r="BQ141" s="63">
        <f t="shared" si="170"/>
        <v>42278</v>
      </c>
      <c r="BR141" s="63">
        <f t="shared" ref="BR141:BS141" si="198">SUM(BR136:BR140)</f>
        <v>201857</v>
      </c>
      <c r="BS141" s="63">
        <f t="shared" si="198"/>
        <v>259796</v>
      </c>
    </row>
    <row r="142" spans="2:71">
      <c r="B142" s="105" t="s">
        <v>116</v>
      </c>
      <c r="C142" s="23" t="s">
        <v>27</v>
      </c>
      <c r="D142" s="63"/>
      <c r="E142" s="63"/>
      <c r="F142" s="63"/>
      <c r="G142" s="63"/>
      <c r="H142" s="63"/>
      <c r="I142" s="63">
        <v>9347</v>
      </c>
      <c r="J142" s="63">
        <v>101167</v>
      </c>
      <c r="K142" s="63">
        <v>39863</v>
      </c>
      <c r="L142" s="63">
        <v>108634</v>
      </c>
      <c r="M142" s="63">
        <v>108634</v>
      </c>
      <c r="N142" s="63">
        <v>20890</v>
      </c>
      <c r="O142" s="63">
        <v>93730</v>
      </c>
      <c r="P142" s="63">
        <v>92736</v>
      </c>
      <c r="Q142" s="63">
        <v>87638</v>
      </c>
      <c r="R142" s="63">
        <v>87638</v>
      </c>
      <c r="S142" s="63">
        <v>85188</v>
      </c>
      <c r="T142" s="63">
        <v>83495</v>
      </c>
      <c r="U142" s="63">
        <v>99133</v>
      </c>
      <c r="V142" s="63">
        <v>101799</v>
      </c>
      <c r="W142" s="63">
        <v>101799</v>
      </c>
      <c r="X142" s="63">
        <v>90454</v>
      </c>
      <c r="Y142" s="63">
        <v>98911</v>
      </c>
      <c r="Z142" s="63">
        <v>78678</v>
      </c>
      <c r="AA142" s="106">
        <v>81013</v>
      </c>
      <c r="AB142" s="106">
        <v>81013</v>
      </c>
      <c r="AC142" s="106">
        <v>85582</v>
      </c>
      <c r="AD142" s="106">
        <v>89508</v>
      </c>
      <c r="AE142" s="106">
        <v>89077</v>
      </c>
      <c r="AF142" s="106">
        <v>88644</v>
      </c>
      <c r="AG142" s="106">
        <f t="shared" si="193"/>
        <v>88644</v>
      </c>
      <c r="AH142" s="106">
        <v>90606</v>
      </c>
      <c r="AI142" s="106">
        <v>89332</v>
      </c>
      <c r="AJ142" s="106">
        <v>101266</v>
      </c>
      <c r="AK142" s="106">
        <v>91147</v>
      </c>
      <c r="AL142" s="106">
        <f t="shared" si="179"/>
        <v>91147</v>
      </c>
      <c r="AM142" s="106">
        <v>93071</v>
      </c>
      <c r="AN142" s="106">
        <v>79206</v>
      </c>
      <c r="AO142" s="106">
        <v>66461</v>
      </c>
      <c r="AP142" s="106">
        <v>79940</v>
      </c>
      <c r="AQ142" s="106">
        <f t="shared" si="180"/>
        <v>79940</v>
      </c>
      <c r="AS142" s="106"/>
      <c r="AT142" s="106"/>
      <c r="AU142" s="106"/>
      <c r="AV142" s="106">
        <v>79908</v>
      </c>
      <c r="AW142" s="106">
        <f t="shared" si="181"/>
        <v>79908</v>
      </c>
      <c r="AX142" s="106">
        <v>94173</v>
      </c>
      <c r="AY142" s="106">
        <v>19810</v>
      </c>
      <c r="AZ142" s="106">
        <v>-5221</v>
      </c>
      <c r="BA142" s="106">
        <v>-1605</v>
      </c>
      <c r="BB142" s="106">
        <f t="shared" si="182"/>
        <v>-1605</v>
      </c>
      <c r="BC142" s="106">
        <v>-1393</v>
      </c>
      <c r="BD142" s="107">
        <v>-4523</v>
      </c>
      <c r="BE142" s="107">
        <v>-5209</v>
      </c>
      <c r="BF142" s="107">
        <v>-6673</v>
      </c>
      <c r="BG142" s="107">
        <f t="shared" si="194"/>
        <v>-6673</v>
      </c>
      <c r="BH142" s="106">
        <v>-8658</v>
      </c>
      <c r="BI142" s="106">
        <v>-10474</v>
      </c>
      <c r="BJ142" s="106">
        <v>-13872</v>
      </c>
      <c r="BK142" s="106">
        <v>-10356</v>
      </c>
      <c r="BL142" s="107">
        <f t="shared" si="195"/>
        <v>-10356</v>
      </c>
      <c r="BM142" s="106">
        <v>-7914</v>
      </c>
      <c r="BN142" s="106">
        <v>-8260</v>
      </c>
      <c r="BO142" s="106">
        <v>-13377</v>
      </c>
      <c r="BP142" s="106">
        <v>-11557</v>
      </c>
      <c r="BQ142" s="106">
        <f t="shared" si="170"/>
        <v>-11557</v>
      </c>
      <c r="BR142" s="106">
        <v>-12539</v>
      </c>
      <c r="BS142" s="26">
        <v>-13469</v>
      </c>
    </row>
    <row r="143" spans="2:71">
      <c r="B143" s="18" t="s">
        <v>117</v>
      </c>
      <c r="C143" s="23" t="s">
        <v>27</v>
      </c>
      <c r="D143" s="108"/>
      <c r="E143" s="108"/>
      <c r="F143" s="108"/>
      <c r="G143" s="108"/>
      <c r="H143" s="108"/>
      <c r="I143" s="108">
        <v>1528427</v>
      </c>
      <c r="J143" s="108">
        <v>5262533</v>
      </c>
      <c r="K143" s="108">
        <v>5154895</v>
      </c>
      <c r="L143" s="108">
        <v>5220685</v>
      </c>
      <c r="M143" s="108">
        <v>5220685</v>
      </c>
      <c r="N143" s="108">
        <v>5352178</v>
      </c>
      <c r="O143" s="108">
        <v>4721845</v>
      </c>
      <c r="P143" s="108">
        <v>4766004</v>
      </c>
      <c r="Q143" s="108">
        <v>5326459</v>
      </c>
      <c r="R143" s="108">
        <v>5326459</v>
      </c>
      <c r="S143" s="108">
        <v>5562713</v>
      </c>
      <c r="T143" s="108">
        <v>5646752</v>
      </c>
      <c r="U143" s="108">
        <v>4862504</v>
      </c>
      <c r="V143" s="108">
        <v>4503695</v>
      </c>
      <c r="W143" s="108">
        <v>4503695</v>
      </c>
      <c r="X143" s="108">
        <v>3809758</v>
      </c>
      <c r="Y143" s="108">
        <v>3859909</v>
      </c>
      <c r="Z143" s="108">
        <v>2952655</v>
      </c>
      <c r="AA143" s="108">
        <v>2937548</v>
      </c>
      <c r="AB143" s="108">
        <v>2937548</v>
      </c>
      <c r="AC143" s="108">
        <v>3276730</v>
      </c>
      <c r="AD143" s="108">
        <v>3539212</v>
      </c>
      <c r="AE143" s="108">
        <v>3541084</v>
      </c>
      <c r="AF143" s="108">
        <v>4185304</v>
      </c>
      <c r="AG143" s="108">
        <f t="shared" si="193"/>
        <v>4185304</v>
      </c>
      <c r="AH143" s="108">
        <v>4331173</v>
      </c>
      <c r="AI143" s="108">
        <v>4074573</v>
      </c>
      <c r="AJ143" s="108">
        <v>4377042</v>
      </c>
      <c r="AK143" s="108">
        <v>4267236</v>
      </c>
      <c r="AL143" s="108">
        <f>AK143</f>
        <v>4267236</v>
      </c>
      <c r="AM143" s="108">
        <v>4316780</v>
      </c>
      <c r="AN143" s="108">
        <f>AN141+AN142</f>
        <v>3655603</v>
      </c>
      <c r="AO143" s="108">
        <f>AO141+AO142</f>
        <v>3584293</v>
      </c>
      <c r="AP143" s="108">
        <f>AP141+AP142</f>
        <v>3746776</v>
      </c>
      <c r="AQ143" s="108">
        <f>AP143</f>
        <v>3746776</v>
      </c>
      <c r="AS143" s="108"/>
      <c r="AT143" s="108"/>
      <c r="AU143" s="108"/>
      <c r="AV143" s="108">
        <f>AV141+AV142</f>
        <v>3440601</v>
      </c>
      <c r="AW143" s="108">
        <f>AV143</f>
        <v>3440601</v>
      </c>
      <c r="AX143" s="108">
        <f>AX141+AX142</f>
        <v>3362267</v>
      </c>
      <c r="AY143" s="108">
        <f>AY141+AY142</f>
        <v>3050446</v>
      </c>
      <c r="AZ143" s="108">
        <f>AZ141+AZ142</f>
        <v>2840702</v>
      </c>
      <c r="BA143" s="108">
        <f>BA141+BA142</f>
        <v>3129177</v>
      </c>
      <c r="BB143" s="108">
        <f>BA143</f>
        <v>3129177</v>
      </c>
      <c r="BC143" s="108">
        <v>81007</v>
      </c>
      <c r="BD143" s="109">
        <v>-903718</v>
      </c>
      <c r="BE143" s="109">
        <v>-1477413</v>
      </c>
      <c r="BF143" s="109">
        <f>BF141+BF142</f>
        <v>-2442386</v>
      </c>
      <c r="BG143" s="109">
        <f t="shared" si="194"/>
        <v>-2442386</v>
      </c>
      <c r="BH143" s="108">
        <f t="shared" ref="BH143:BK143" si="199">BH141+BH142</f>
        <v>-2875184</v>
      </c>
      <c r="BI143" s="108">
        <f t="shared" si="199"/>
        <v>-3660601</v>
      </c>
      <c r="BJ143" s="108">
        <f t="shared" si="199"/>
        <v>-4325389</v>
      </c>
      <c r="BK143" s="108">
        <f t="shared" si="199"/>
        <v>-7066904</v>
      </c>
      <c r="BL143" s="109">
        <f t="shared" si="195"/>
        <v>-7066904</v>
      </c>
      <c r="BM143" s="108">
        <f t="shared" ref="BM143:BN143" si="200">BM141+BM142</f>
        <v>-7560065</v>
      </c>
      <c r="BN143" s="108">
        <f t="shared" si="200"/>
        <v>-7991660</v>
      </c>
      <c r="BO143" s="108">
        <f>BO141+BO142</f>
        <v>-8263375</v>
      </c>
      <c r="BP143" s="108">
        <f>BP141+BP142</f>
        <v>30721</v>
      </c>
      <c r="BQ143" s="108">
        <f t="shared" si="170"/>
        <v>30721</v>
      </c>
      <c r="BR143" s="108">
        <f t="shared" ref="BR143:BS143" si="201">BR141+BR142</f>
        <v>189318</v>
      </c>
      <c r="BS143" s="108">
        <f t="shared" si="201"/>
        <v>246327</v>
      </c>
    </row>
    <row r="144" spans="2:71">
      <c r="AA144" s="110"/>
      <c r="AC144" s="110"/>
      <c r="AD144" s="110"/>
      <c r="AE144" s="110"/>
      <c r="AF144" s="110"/>
      <c r="AH144" s="110"/>
      <c r="AI144" s="110"/>
      <c r="AJ144" s="110"/>
      <c r="AK144" s="110"/>
      <c r="BD144" s="26"/>
      <c r="BE144" s="26"/>
      <c r="BF144" s="26"/>
      <c r="BG144" s="26"/>
      <c r="BL144" s="26"/>
    </row>
    <row r="146" spans="1:71">
      <c r="A146" s="29" t="s">
        <v>118</v>
      </c>
      <c r="C146" s="23"/>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S146" s="19"/>
      <c r="AT146" s="19"/>
      <c r="AU146" s="19"/>
      <c r="AW146" s="19"/>
      <c r="AX146" s="19"/>
      <c r="AY146" s="19"/>
      <c r="AZ146" s="19"/>
      <c r="BA146" s="19"/>
      <c r="BB146" s="19"/>
      <c r="BC146" s="19"/>
      <c r="BH146" s="19"/>
      <c r="BI146" s="19"/>
      <c r="BJ146" s="19"/>
      <c r="BK146" s="19"/>
      <c r="BM146" s="19"/>
      <c r="BN146" s="19"/>
      <c r="BO146" s="19"/>
      <c r="BR146" s="19"/>
    </row>
    <row r="147" spans="1:71" ht="14.45" customHeight="1">
      <c r="A147" s="132" t="s">
        <v>1</v>
      </c>
      <c r="B147" s="133"/>
      <c r="C147" s="17" t="s">
        <v>2</v>
      </c>
      <c r="D147" s="22" t="s">
        <v>3</v>
      </c>
      <c r="E147" s="22" t="s">
        <v>4</v>
      </c>
      <c r="F147" s="22" t="s">
        <v>5</v>
      </c>
      <c r="G147" s="22" t="s">
        <v>6</v>
      </c>
      <c r="H147" s="22" t="s">
        <v>7</v>
      </c>
      <c r="I147" s="22" t="s">
        <v>8</v>
      </c>
      <c r="J147" s="22" t="s">
        <v>9</v>
      </c>
      <c r="K147" s="22" t="s">
        <v>10</v>
      </c>
      <c r="L147" s="22" t="s">
        <v>11</v>
      </c>
      <c r="M147" s="111" t="s">
        <v>12</v>
      </c>
      <c r="N147" s="22" t="s">
        <v>13</v>
      </c>
      <c r="O147" s="22" t="s">
        <v>14</v>
      </c>
      <c r="P147" s="22" t="s">
        <v>15</v>
      </c>
      <c r="Q147" s="22" t="s">
        <v>16</v>
      </c>
      <c r="R147" s="15">
        <v>2013</v>
      </c>
      <c r="S147" s="22" t="s">
        <v>17</v>
      </c>
      <c r="T147" s="22" t="s">
        <v>18</v>
      </c>
      <c r="U147" s="22" t="s">
        <v>19</v>
      </c>
      <c r="V147" s="22" t="s">
        <v>20</v>
      </c>
      <c r="W147" s="15">
        <v>2014</v>
      </c>
      <c r="X147" s="22" t="s">
        <v>21</v>
      </c>
      <c r="Y147" s="22" t="str">
        <f>+Y7</f>
        <v>2Q15</v>
      </c>
      <c r="Z147" s="22" t="s">
        <v>23</v>
      </c>
      <c r="AA147" s="22" t="s">
        <v>24</v>
      </c>
      <c r="AB147" s="15">
        <v>2015</v>
      </c>
      <c r="AC147" s="22" t="s">
        <v>158</v>
      </c>
      <c r="AD147" s="22" t="s">
        <v>163</v>
      </c>
      <c r="AE147" s="22" t="s">
        <v>164</v>
      </c>
      <c r="AF147" s="22" t="s">
        <v>166</v>
      </c>
      <c r="AG147" s="15">
        <v>2016</v>
      </c>
      <c r="AH147" s="22" t="s">
        <v>167</v>
      </c>
      <c r="AI147" s="22" t="s">
        <v>169</v>
      </c>
      <c r="AJ147" s="22" t="s">
        <v>171</v>
      </c>
      <c r="AK147" s="22" t="str">
        <f>$AK$7</f>
        <v>4Q17</v>
      </c>
      <c r="AL147" s="15">
        <f>$AL$7</f>
        <v>2017</v>
      </c>
      <c r="AM147" s="22" t="s">
        <v>175</v>
      </c>
      <c r="AN147" s="22" t="str">
        <f>AN103</f>
        <v>2Q18</v>
      </c>
      <c r="AO147" s="22" t="s">
        <v>177</v>
      </c>
      <c r="AP147" s="22" t="s">
        <v>178</v>
      </c>
      <c r="AQ147" s="15">
        <v>2018</v>
      </c>
      <c r="AS147" s="22" t="s">
        <v>175</v>
      </c>
      <c r="AT147" s="22" t="str">
        <f>AT103</f>
        <v>2Q18</v>
      </c>
      <c r="AU147" s="22" t="s">
        <v>177</v>
      </c>
      <c r="AV147" s="22" t="s">
        <v>178</v>
      </c>
      <c r="AW147" s="15">
        <v>2018</v>
      </c>
      <c r="AX147" s="22" t="s">
        <v>180</v>
      </c>
      <c r="AY147" s="22" t="str">
        <f>AY7</f>
        <v>2Q19</v>
      </c>
      <c r="AZ147" s="22" t="str">
        <f>AZ7</f>
        <v>3Q19</v>
      </c>
      <c r="BA147" s="22" t="str">
        <f>BA7</f>
        <v>4Q19</v>
      </c>
      <c r="BB147" s="15">
        <f>+BB$7</f>
        <v>2019</v>
      </c>
      <c r="BC147" s="22" t="str">
        <f>BC7</f>
        <v>1Q20</v>
      </c>
      <c r="BD147" s="14" t="str">
        <f>BD7</f>
        <v>2Q20</v>
      </c>
      <c r="BE147" s="14" t="str">
        <f>BE7</f>
        <v>3Q20</v>
      </c>
      <c r="BF147" s="14" t="str">
        <f>BF7</f>
        <v>4Q20</v>
      </c>
      <c r="BG147" s="13">
        <f>+BG$7</f>
        <v>2020</v>
      </c>
      <c r="BH147" s="22" t="str">
        <f>BH7</f>
        <v>1Q21</v>
      </c>
      <c r="BI147" s="22" t="str">
        <f>BI7</f>
        <v>2Q21</v>
      </c>
      <c r="BJ147" s="22" t="str">
        <f>BJ7</f>
        <v>3Q21</v>
      </c>
      <c r="BK147" s="22" t="str">
        <f>BK7</f>
        <v>4Q21</v>
      </c>
      <c r="BL147" s="13">
        <f>+BL$7</f>
        <v>2021</v>
      </c>
      <c r="BM147" s="22" t="str">
        <f>BM7</f>
        <v>1Q22</v>
      </c>
      <c r="BN147" s="22" t="str">
        <f>BN7</f>
        <v>2Q22</v>
      </c>
      <c r="BO147" s="22" t="str">
        <f>BO7</f>
        <v>3Q22</v>
      </c>
      <c r="BP147" s="22" t="str">
        <f>BP7</f>
        <v>4Q22</v>
      </c>
      <c r="BQ147" s="13">
        <f>+BQ$7</f>
        <v>2022</v>
      </c>
      <c r="BR147" s="22" t="str">
        <f>BR7</f>
        <v>1Q23</v>
      </c>
      <c r="BS147" s="22" t="s">
        <v>208</v>
      </c>
    </row>
    <row r="148" spans="1:71">
      <c r="A148" s="18" t="s">
        <v>119</v>
      </c>
      <c r="M148" s="103"/>
      <c r="R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S148" s="103"/>
      <c r="AT148" s="103"/>
      <c r="AU148" s="103"/>
      <c r="AV148" s="103"/>
      <c r="AW148" s="103"/>
      <c r="AX148" s="103"/>
      <c r="AY148" s="103"/>
      <c r="AZ148" s="103"/>
      <c r="BA148" s="103"/>
      <c r="BB148" s="103"/>
      <c r="BC148" s="103"/>
      <c r="BD148" s="104"/>
      <c r="BE148" s="104"/>
      <c r="BF148" s="104"/>
      <c r="BG148" s="104"/>
      <c r="BH148" s="103"/>
      <c r="BI148" s="103"/>
      <c r="BJ148" s="103"/>
      <c r="BK148" s="103"/>
      <c r="BL148" s="104"/>
      <c r="BM148" s="103"/>
      <c r="BN148" s="103"/>
      <c r="BO148" s="103"/>
      <c r="BR148" s="103"/>
    </row>
    <row r="149" spans="1:71">
      <c r="B149" s="18" t="s">
        <v>120</v>
      </c>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6"/>
      <c r="BE149" s="66"/>
      <c r="BF149" s="66"/>
      <c r="BG149" s="66"/>
      <c r="BH149" s="63"/>
      <c r="BI149" s="63"/>
      <c r="BJ149" s="63"/>
      <c r="BK149" s="63"/>
      <c r="BL149" s="66"/>
      <c r="BM149" s="63"/>
      <c r="BN149" s="63"/>
      <c r="BO149" s="63"/>
      <c r="BR149" s="63"/>
    </row>
    <row r="150" spans="1:71">
      <c r="B150" s="105" t="s">
        <v>121</v>
      </c>
      <c r="C150" s="23" t="s">
        <v>27</v>
      </c>
      <c r="D150" s="63"/>
      <c r="E150" s="63"/>
      <c r="F150" s="63"/>
      <c r="G150" s="63"/>
      <c r="H150" s="63"/>
      <c r="I150" s="63">
        <v>1530702</v>
      </c>
      <c r="J150" s="63">
        <v>3263996</v>
      </c>
      <c r="K150" s="63">
        <v>6652138</v>
      </c>
      <c r="L150" s="63">
        <v>10258473</v>
      </c>
      <c r="M150" s="63">
        <v>10258473</v>
      </c>
      <c r="N150" s="63">
        <v>3290413</v>
      </c>
      <c r="O150" s="63">
        <v>6281216</v>
      </c>
      <c r="P150" s="63">
        <v>9816232</v>
      </c>
      <c r="Q150" s="63">
        <v>13406275</v>
      </c>
      <c r="R150" s="63">
        <v>13406275</v>
      </c>
      <c r="S150" s="63">
        <v>3221686</v>
      </c>
      <c r="T150" s="63">
        <v>6443037</v>
      </c>
      <c r="U150" s="63">
        <v>9434101</v>
      </c>
      <c r="V150" s="63">
        <v>13367838</v>
      </c>
      <c r="W150" s="63">
        <v>13367838</v>
      </c>
      <c r="X150" s="63">
        <v>2961149</v>
      </c>
      <c r="Y150" s="63">
        <v>5701558</v>
      </c>
      <c r="Z150" s="63">
        <v>8546230</v>
      </c>
      <c r="AA150" s="63">
        <v>11372397</v>
      </c>
      <c r="AB150" s="63">
        <v>11372397</v>
      </c>
      <c r="AC150" s="63">
        <v>2388275</v>
      </c>
      <c r="AD150" s="63">
        <v>4899179</v>
      </c>
      <c r="AE150" s="63">
        <v>7284895.8940000003</v>
      </c>
      <c r="AF150" s="63">
        <v>9918589</v>
      </c>
      <c r="AG150" s="63">
        <f t="shared" ref="AG150:AG183" si="202">AF150</f>
        <v>9918589</v>
      </c>
      <c r="AH150" s="63">
        <v>2517712</v>
      </c>
      <c r="AI150" s="63">
        <v>5025079</v>
      </c>
      <c r="AJ150" s="63">
        <v>7749752</v>
      </c>
      <c r="AK150" s="63">
        <v>10595718</v>
      </c>
      <c r="AL150" s="63">
        <f t="shared" ref="AL150:AL178" si="203">AK150</f>
        <v>10595718</v>
      </c>
      <c r="AM150" s="63">
        <v>2698081</v>
      </c>
      <c r="AN150" s="63">
        <v>4923137</v>
      </c>
      <c r="AO150" s="63">
        <v>7448849</v>
      </c>
      <c r="AP150" s="63">
        <v>10787805</v>
      </c>
      <c r="AQ150" s="63">
        <f t="shared" ref="AQ150:AQ178" si="204">AP150</f>
        <v>10787805</v>
      </c>
      <c r="AS150" s="63">
        <v>2698081</v>
      </c>
      <c r="AT150" s="63">
        <v>4923137</v>
      </c>
      <c r="AU150" s="63">
        <v>7448849</v>
      </c>
      <c r="AV150" s="63"/>
      <c r="AW150" s="63">
        <v>10787805</v>
      </c>
      <c r="AX150" s="63">
        <v>2536205</v>
      </c>
      <c r="AY150" s="63">
        <v>5666473</v>
      </c>
      <c r="AZ150" s="63">
        <v>8230559</v>
      </c>
      <c r="BA150" s="63"/>
      <c r="BB150" s="63">
        <v>11079333</v>
      </c>
      <c r="BC150" s="63">
        <v>2418328</v>
      </c>
      <c r="BD150" s="66">
        <v>3174663</v>
      </c>
      <c r="BE150" s="66">
        <v>3760409</v>
      </c>
      <c r="BF150" s="66"/>
      <c r="BG150" s="66">
        <v>4620409</v>
      </c>
      <c r="BH150" s="63">
        <v>914899</v>
      </c>
      <c r="BI150" s="63">
        <v>1893716</v>
      </c>
      <c r="BJ150" s="63">
        <v>3298821</v>
      </c>
      <c r="BK150" s="63"/>
      <c r="BL150" s="66">
        <v>5359778</v>
      </c>
      <c r="BM150" s="63">
        <v>2011561</v>
      </c>
      <c r="BN150" s="63">
        <v>4700096</v>
      </c>
      <c r="BO150" s="63">
        <v>7536252</v>
      </c>
      <c r="BP150" s="63"/>
      <c r="BQ150" s="63">
        <v>10549542</v>
      </c>
      <c r="BR150" s="63">
        <v>3062687</v>
      </c>
      <c r="BS150" s="63">
        <v>6288152</v>
      </c>
    </row>
    <row r="151" spans="1:71">
      <c r="B151" s="112" t="s">
        <v>122</v>
      </c>
      <c r="C151" s="23" t="s">
        <v>27</v>
      </c>
      <c r="D151" s="63"/>
      <c r="E151" s="63"/>
      <c r="F151" s="63"/>
      <c r="G151" s="63"/>
      <c r="H151" s="63"/>
      <c r="I151" s="63">
        <v>17709</v>
      </c>
      <c r="J151" s="63">
        <v>28308</v>
      </c>
      <c r="K151" s="63">
        <v>41688</v>
      </c>
      <c r="L151" s="63">
        <v>57763</v>
      </c>
      <c r="M151" s="63">
        <v>57763</v>
      </c>
      <c r="N151" s="63">
        <v>2910</v>
      </c>
      <c r="O151" s="63">
        <v>7373</v>
      </c>
      <c r="P151" s="63">
        <v>14019</v>
      </c>
      <c r="Q151" s="63">
        <v>4638</v>
      </c>
      <c r="R151" s="63">
        <v>4638</v>
      </c>
      <c r="S151" s="63">
        <v>24709</v>
      </c>
      <c r="T151" s="63">
        <v>51199</v>
      </c>
      <c r="U151" s="63">
        <v>76377</v>
      </c>
      <c r="V151" s="63">
        <v>96931</v>
      </c>
      <c r="W151" s="63">
        <v>96931</v>
      </c>
      <c r="X151" s="63">
        <v>23622</v>
      </c>
      <c r="Y151" s="63">
        <v>43060</v>
      </c>
      <c r="Z151" s="63">
        <v>69853</v>
      </c>
      <c r="AA151" s="63">
        <v>88237</v>
      </c>
      <c r="AB151" s="63">
        <v>88237</v>
      </c>
      <c r="AC151" s="63">
        <v>12603</v>
      </c>
      <c r="AD151" s="63">
        <v>32923</v>
      </c>
      <c r="AE151" s="63">
        <v>50859</v>
      </c>
      <c r="AF151" s="63">
        <v>70359</v>
      </c>
      <c r="AG151" s="63">
        <f t="shared" si="202"/>
        <v>70359</v>
      </c>
      <c r="AH151" s="63">
        <v>13134</v>
      </c>
      <c r="AI151" s="63">
        <v>29562</v>
      </c>
      <c r="AJ151" s="63">
        <v>51424</v>
      </c>
      <c r="AK151" s="63">
        <v>73668</v>
      </c>
      <c r="AL151" s="63">
        <f t="shared" si="203"/>
        <v>73668</v>
      </c>
      <c r="AM151" s="63">
        <v>25539</v>
      </c>
      <c r="AN151" s="63">
        <v>48217</v>
      </c>
      <c r="AO151" s="63">
        <v>68738</v>
      </c>
      <c r="AP151" s="63">
        <v>95099</v>
      </c>
      <c r="AQ151" s="63">
        <f t="shared" si="204"/>
        <v>95099</v>
      </c>
      <c r="AS151" s="63">
        <v>25539</v>
      </c>
      <c r="AT151" s="63">
        <v>48217</v>
      </c>
      <c r="AU151" s="63">
        <v>68738</v>
      </c>
      <c r="AV151" s="63"/>
      <c r="AW151" s="63">
        <v>95099</v>
      </c>
      <c r="AX151" s="63">
        <v>27027</v>
      </c>
      <c r="AY151" s="63">
        <v>52441</v>
      </c>
      <c r="AZ151" s="63">
        <v>64919</v>
      </c>
      <c r="BA151" s="63"/>
      <c r="BB151" s="63">
        <v>127683</v>
      </c>
      <c r="BC151" s="63">
        <v>25492</v>
      </c>
      <c r="BD151" s="66">
        <v>37038</v>
      </c>
      <c r="BE151" s="66">
        <v>41646</v>
      </c>
      <c r="BF151" s="66"/>
      <c r="BG151" s="66">
        <v>51900</v>
      </c>
      <c r="BH151" s="63">
        <v>16517</v>
      </c>
      <c r="BI151" s="63">
        <v>30664</v>
      </c>
      <c r="BJ151" s="63">
        <v>41962</v>
      </c>
      <c r="BK151" s="63"/>
      <c r="BL151" s="66">
        <v>52084</v>
      </c>
      <c r="BM151" s="63">
        <v>20936</v>
      </c>
      <c r="BN151" s="63">
        <v>47069</v>
      </c>
      <c r="BO151" s="63">
        <v>81742</v>
      </c>
      <c r="BP151" s="63"/>
      <c r="BQ151" s="63">
        <v>117118</v>
      </c>
      <c r="BR151" s="63">
        <v>42779</v>
      </c>
      <c r="BS151" s="63">
        <v>84953</v>
      </c>
    </row>
    <row r="152" spans="1:71">
      <c r="B152" s="11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S152" s="63"/>
      <c r="AT152" s="63"/>
      <c r="AU152" s="63"/>
      <c r="AV152" s="63"/>
      <c r="AW152" s="63"/>
      <c r="AX152" s="63"/>
      <c r="AY152" s="63"/>
      <c r="AZ152" s="63"/>
      <c r="BA152" s="63"/>
      <c r="BB152" s="63"/>
      <c r="BC152" s="63"/>
      <c r="BD152" s="66"/>
      <c r="BE152" s="66"/>
      <c r="BF152" s="66"/>
      <c r="BG152" s="66"/>
      <c r="BH152" s="63"/>
      <c r="BI152" s="63"/>
      <c r="BJ152" s="63"/>
      <c r="BK152" s="63"/>
      <c r="BL152" s="66"/>
      <c r="BM152" s="63"/>
      <c r="BN152" s="63"/>
      <c r="BO152" s="63"/>
      <c r="BP152" s="63"/>
      <c r="BQ152" s="63"/>
      <c r="BR152" s="63"/>
      <c r="BS152" s="63"/>
    </row>
    <row r="153" spans="1:71">
      <c r="B153" s="18" t="s">
        <v>123</v>
      </c>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S153" s="63"/>
      <c r="AT153" s="63"/>
      <c r="AU153" s="63"/>
      <c r="AV153" s="63"/>
      <c r="AW153" s="63"/>
      <c r="AX153" s="63"/>
      <c r="AY153" s="63"/>
      <c r="AZ153" s="63"/>
      <c r="BA153" s="63"/>
      <c r="BB153" s="63"/>
      <c r="BC153" s="63"/>
      <c r="BD153" s="66"/>
      <c r="BE153" s="66"/>
      <c r="BF153" s="66"/>
      <c r="BG153" s="66"/>
      <c r="BH153" s="63"/>
      <c r="BI153" s="63"/>
      <c r="BJ153" s="63"/>
      <c r="BK153" s="63"/>
      <c r="BL153" s="66"/>
      <c r="BM153" s="63"/>
      <c r="BN153" s="63"/>
      <c r="BO153" s="63"/>
      <c r="BP153" s="63"/>
      <c r="BQ153" s="63"/>
      <c r="BR153" s="63"/>
      <c r="BS153" s="63"/>
    </row>
    <row r="154" spans="1:71">
      <c r="B154" s="105" t="s">
        <v>124</v>
      </c>
      <c r="C154" s="23" t="s">
        <v>27</v>
      </c>
      <c r="D154" s="63"/>
      <c r="E154" s="63"/>
      <c r="F154" s="63"/>
      <c r="G154" s="63"/>
      <c r="H154" s="63"/>
      <c r="I154" s="63">
        <v>-1142832</v>
      </c>
      <c r="J154" s="63">
        <v>-2443298</v>
      </c>
      <c r="K154" s="63">
        <v>-4763380</v>
      </c>
      <c r="L154" s="63">
        <v>-7153865</v>
      </c>
      <c r="M154" s="63">
        <v>-7153865</v>
      </c>
      <c r="N154" s="63">
        <v>-2776682</v>
      </c>
      <c r="O154" s="63">
        <v>-4920124</v>
      </c>
      <c r="P154" s="63">
        <v>-7379029</v>
      </c>
      <c r="Q154" s="63">
        <v>-9570723</v>
      </c>
      <c r="R154" s="63">
        <v>-9570723</v>
      </c>
      <c r="S154" s="63">
        <v>-2424849</v>
      </c>
      <c r="T154" s="63">
        <v>-4560705</v>
      </c>
      <c r="U154" s="63">
        <v>-6607670</v>
      </c>
      <c r="V154" s="63">
        <v>-8823007</v>
      </c>
      <c r="W154" s="63">
        <v>-8823007</v>
      </c>
      <c r="X154" s="63">
        <v>-1778734</v>
      </c>
      <c r="Y154" s="63">
        <v>-3554526</v>
      </c>
      <c r="Z154" s="63">
        <v>-5316193</v>
      </c>
      <c r="AA154" s="63">
        <v>-7029582</v>
      </c>
      <c r="AB154" s="63">
        <v>-7029582</v>
      </c>
      <c r="AC154" s="63">
        <v>-1665245</v>
      </c>
      <c r="AD154" s="63">
        <v>-3143525</v>
      </c>
      <c r="AE154" s="63">
        <v>-4895792</v>
      </c>
      <c r="AF154" s="63">
        <v>-6756121</v>
      </c>
      <c r="AG154" s="63">
        <f t="shared" si="202"/>
        <v>-6756121</v>
      </c>
      <c r="AH154" s="63">
        <v>-1757772</v>
      </c>
      <c r="AI154" s="63">
        <v>-3398364</v>
      </c>
      <c r="AJ154" s="63">
        <v>-5059954</v>
      </c>
      <c r="AK154" s="63">
        <v>-6722713</v>
      </c>
      <c r="AL154" s="63">
        <f t="shared" si="203"/>
        <v>-6722713</v>
      </c>
      <c r="AM154" s="63">
        <v>-1743238</v>
      </c>
      <c r="AN154" s="63">
        <v>-3343545</v>
      </c>
      <c r="AO154" s="63">
        <v>-5143166</v>
      </c>
      <c r="AP154" s="63">
        <v>-7331390</v>
      </c>
      <c r="AQ154" s="63">
        <f t="shared" si="204"/>
        <v>-7331390</v>
      </c>
      <c r="AS154" s="63">
        <v>-1598673</v>
      </c>
      <c r="AT154" s="63">
        <v>-3057890</v>
      </c>
      <c r="AU154" s="63">
        <v>-4722978</v>
      </c>
      <c r="AV154" s="63"/>
      <c r="AW154" s="63">
        <v>-6760873.7062698286</v>
      </c>
      <c r="AX154" s="63">
        <v>-1739695</v>
      </c>
      <c r="AY154" s="63">
        <v>-3686587</v>
      </c>
      <c r="AZ154" s="63">
        <v>-5096491</v>
      </c>
      <c r="BA154" s="63"/>
      <c r="BB154" s="63">
        <v>-6663875</v>
      </c>
      <c r="BC154" s="63">
        <v>-1702826</v>
      </c>
      <c r="BD154" s="66">
        <v>-2375684</v>
      </c>
      <c r="BE154" s="66">
        <v>-3054762</v>
      </c>
      <c r="BF154" s="66"/>
      <c r="BG154" s="66">
        <v>-3817339</v>
      </c>
      <c r="BH154" s="63">
        <v>-817439</v>
      </c>
      <c r="BI154" s="63">
        <v>-1713747</v>
      </c>
      <c r="BJ154" s="63">
        <v>-2828225</v>
      </c>
      <c r="BK154" s="63"/>
      <c r="BL154" s="66">
        <v>-4401485</v>
      </c>
      <c r="BM154" s="63">
        <v>-1646167</v>
      </c>
      <c r="BN154" s="63">
        <v>-3799969</v>
      </c>
      <c r="BO154" s="63">
        <v>-6109188</v>
      </c>
      <c r="BP154" s="63"/>
      <c r="BQ154" s="63">
        <v>-9113130</v>
      </c>
      <c r="BR154" s="63">
        <v>-2198954</v>
      </c>
      <c r="BS154" s="63">
        <v>-4558603</v>
      </c>
    </row>
    <row r="155" spans="1:71">
      <c r="B155" s="105" t="s">
        <v>125</v>
      </c>
      <c r="C155" s="23" t="s">
        <v>27</v>
      </c>
      <c r="D155" s="63"/>
      <c r="E155" s="63"/>
      <c r="F155" s="63"/>
      <c r="G155" s="63"/>
      <c r="H155" s="63"/>
      <c r="I155" s="63">
        <v>-271583</v>
      </c>
      <c r="J155" s="63">
        <v>-515103</v>
      </c>
      <c r="K155" s="63">
        <v>-1165185</v>
      </c>
      <c r="L155" s="63">
        <v>-1938769</v>
      </c>
      <c r="M155" s="63">
        <v>-1938769</v>
      </c>
      <c r="N155" s="63">
        <v>-640524</v>
      </c>
      <c r="O155" s="63">
        <v>-1250371</v>
      </c>
      <c r="P155" s="63">
        <v>-1800612</v>
      </c>
      <c r="Q155" s="63">
        <v>-2405315</v>
      </c>
      <c r="R155" s="63">
        <v>-2405315</v>
      </c>
      <c r="S155" s="63">
        <v>-669386</v>
      </c>
      <c r="T155" s="63">
        <v>-1247868</v>
      </c>
      <c r="U155" s="63">
        <v>-1832337</v>
      </c>
      <c r="V155" s="63">
        <v>-2433652</v>
      </c>
      <c r="W155" s="63">
        <v>-2433652</v>
      </c>
      <c r="X155" s="63">
        <v>-638808</v>
      </c>
      <c r="Y155" s="63">
        <v>-1128812</v>
      </c>
      <c r="Z155" s="63">
        <v>-1669876</v>
      </c>
      <c r="AA155" s="63">
        <v>-2165184.3101882506</v>
      </c>
      <c r="AB155" s="63">
        <v>-2165184.3101882506</v>
      </c>
      <c r="AC155" s="63">
        <v>-581052</v>
      </c>
      <c r="AD155" s="63">
        <v>-1187656</v>
      </c>
      <c r="AE155" s="63">
        <v>-1525978</v>
      </c>
      <c r="AF155" s="63">
        <v>-1820279</v>
      </c>
      <c r="AG155" s="63">
        <f t="shared" si="202"/>
        <v>-1820279</v>
      </c>
      <c r="AH155" s="63">
        <v>-496577</v>
      </c>
      <c r="AI155" s="63">
        <v>-960316</v>
      </c>
      <c r="AJ155" s="63">
        <v>-1475997</v>
      </c>
      <c r="AK155" s="63">
        <v>-1955310</v>
      </c>
      <c r="AL155" s="63">
        <f t="shared" si="203"/>
        <v>-1955310</v>
      </c>
      <c r="AM155" s="63">
        <v>-559714</v>
      </c>
      <c r="AN155" s="63">
        <v>-983543</v>
      </c>
      <c r="AO155" s="63">
        <v>-1395536</v>
      </c>
      <c r="AP155" s="63">
        <v>-1789022</v>
      </c>
      <c r="AQ155" s="63">
        <f t="shared" si="204"/>
        <v>-1789022</v>
      </c>
      <c r="AS155" s="63">
        <v>-559714</v>
      </c>
      <c r="AT155" s="63">
        <v>-983543</v>
      </c>
      <c r="AU155" s="63">
        <v>-1395536</v>
      </c>
      <c r="AV155" s="63"/>
      <c r="AW155" s="63">
        <v>-1789022</v>
      </c>
      <c r="AX155" s="63">
        <v>-504940</v>
      </c>
      <c r="AY155" s="63">
        <v>-974992</v>
      </c>
      <c r="AZ155" s="63">
        <v>-1424201</v>
      </c>
      <c r="BA155" s="63"/>
      <c r="BB155" s="63">
        <v>-1644806</v>
      </c>
      <c r="BC155" s="63">
        <v>-385300</v>
      </c>
      <c r="BD155" s="66">
        <v>-600760</v>
      </c>
      <c r="BE155" s="66">
        <v>-985281</v>
      </c>
      <c r="BF155" s="66"/>
      <c r="BG155" s="66">
        <v>-1227010</v>
      </c>
      <c r="BH155" s="63">
        <v>-249125</v>
      </c>
      <c r="BI155" s="63">
        <v>-477191</v>
      </c>
      <c r="BJ155" s="63">
        <v>-695008</v>
      </c>
      <c r="BK155" s="63"/>
      <c r="BL155" s="66">
        <v>-941068</v>
      </c>
      <c r="BM155" s="63">
        <v>-286876</v>
      </c>
      <c r="BN155" s="63">
        <v>-519223</v>
      </c>
      <c r="BO155" s="63">
        <v>-753567</v>
      </c>
      <c r="BP155" s="63"/>
      <c r="BQ155" s="63">
        <v>-1039336</v>
      </c>
      <c r="BR155" s="63">
        <v>-363929</v>
      </c>
      <c r="BS155" s="63">
        <v>-681849</v>
      </c>
    </row>
    <row r="156" spans="1:71">
      <c r="B156" s="105" t="s">
        <v>126</v>
      </c>
      <c r="C156" s="23" t="s">
        <v>27</v>
      </c>
      <c r="D156" s="63"/>
      <c r="E156" s="63"/>
      <c r="F156" s="63"/>
      <c r="G156" s="63"/>
      <c r="H156" s="63"/>
      <c r="I156" s="63">
        <v>-18000</v>
      </c>
      <c r="J156" s="63">
        <v>-18000</v>
      </c>
      <c r="K156" s="63">
        <v>-18000</v>
      </c>
      <c r="L156" s="63">
        <v>-19325</v>
      </c>
      <c r="M156" s="63">
        <v>-19325</v>
      </c>
      <c r="N156" s="63">
        <v>-18058</v>
      </c>
      <c r="O156" s="63">
        <v>-18213</v>
      </c>
      <c r="P156" s="63">
        <v>-18355</v>
      </c>
      <c r="Q156" s="63">
        <v>-31215</v>
      </c>
      <c r="R156" s="63">
        <v>-31215</v>
      </c>
      <c r="S156" s="63">
        <v>-113362</v>
      </c>
      <c r="T156" s="63">
        <v>-251847</v>
      </c>
      <c r="U156" s="63">
        <v>-362026</v>
      </c>
      <c r="V156" s="63">
        <v>-528214</v>
      </c>
      <c r="W156" s="63">
        <v>-528214</v>
      </c>
      <c r="X156" s="63">
        <v>-73264</v>
      </c>
      <c r="Y156" s="63">
        <v>-151537</v>
      </c>
      <c r="Z156" s="63">
        <v>-231010</v>
      </c>
      <c r="AA156" s="63">
        <v>-351177</v>
      </c>
      <c r="AB156" s="63">
        <v>-351177</v>
      </c>
      <c r="AC156" s="63">
        <v>-44508</v>
      </c>
      <c r="AD156" s="63">
        <v>-86060</v>
      </c>
      <c r="AE156" s="63">
        <v>-130113</v>
      </c>
      <c r="AF156" s="63">
        <v>-162839</v>
      </c>
      <c r="AG156" s="63">
        <f t="shared" si="202"/>
        <v>-162839</v>
      </c>
      <c r="AH156" s="63">
        <v>-63648</v>
      </c>
      <c r="AI156" s="63">
        <v>-112785</v>
      </c>
      <c r="AJ156" s="63">
        <v>-163707</v>
      </c>
      <c r="AK156" s="63">
        <v>-223706</v>
      </c>
      <c r="AL156" s="63">
        <f t="shared" si="203"/>
        <v>-223706</v>
      </c>
      <c r="AM156" s="63">
        <v>-76643</v>
      </c>
      <c r="AN156" s="63">
        <v>-127326</v>
      </c>
      <c r="AO156" s="63">
        <v>-182722</v>
      </c>
      <c r="AP156" s="63">
        <v>-255988</v>
      </c>
      <c r="AQ156" s="63">
        <f t="shared" si="204"/>
        <v>-255988</v>
      </c>
      <c r="AS156" s="63">
        <v>-76643</v>
      </c>
      <c r="AT156" s="63">
        <v>-127326</v>
      </c>
      <c r="AU156" s="63">
        <v>-182722</v>
      </c>
      <c r="AV156" s="63"/>
      <c r="AW156" s="63">
        <v>-255988</v>
      </c>
      <c r="AX156" s="63">
        <v>-51345</v>
      </c>
      <c r="AY156" s="63">
        <v>-152217</v>
      </c>
      <c r="AZ156" s="63">
        <v>-210046</v>
      </c>
      <c r="BA156" s="63"/>
      <c r="BB156" s="63">
        <v>-267643</v>
      </c>
      <c r="BC156" s="63">
        <v>-38866</v>
      </c>
      <c r="BD156" s="66">
        <v>-45569</v>
      </c>
      <c r="BE156" s="66">
        <v>-56367</v>
      </c>
      <c r="BF156" s="66"/>
      <c r="BG156" s="66">
        <v>-70558</v>
      </c>
      <c r="BH156" s="63">
        <v>-31634</v>
      </c>
      <c r="BI156" s="63">
        <v>-47158</v>
      </c>
      <c r="BJ156" s="63">
        <v>-81266</v>
      </c>
      <c r="BK156" s="63"/>
      <c r="BL156" s="66">
        <v>-156395</v>
      </c>
      <c r="BM156" s="63">
        <v>-74758</v>
      </c>
      <c r="BN156" s="63">
        <v>-132406</v>
      </c>
      <c r="BO156" s="63">
        <v>-202525</v>
      </c>
      <c r="BP156" s="63"/>
      <c r="BQ156" s="63">
        <v>-272823</v>
      </c>
      <c r="BR156" s="63">
        <v>-64261</v>
      </c>
      <c r="BS156" s="63">
        <v>-118672</v>
      </c>
    </row>
    <row r="157" spans="1:71">
      <c r="B157" s="105" t="s">
        <v>128</v>
      </c>
      <c r="C157" s="23" t="s">
        <v>27</v>
      </c>
      <c r="D157" s="63"/>
      <c r="E157" s="63"/>
      <c r="F157" s="63"/>
      <c r="G157" s="63"/>
      <c r="H157" s="63"/>
      <c r="I157" s="63">
        <v>-2908</v>
      </c>
      <c r="J157" s="63">
        <v>-29470</v>
      </c>
      <c r="K157" s="63">
        <v>-27518</v>
      </c>
      <c r="L157" s="63">
        <v>-3018</v>
      </c>
      <c r="M157" s="63">
        <v>-3018</v>
      </c>
      <c r="N157" s="63">
        <v>-25643</v>
      </c>
      <c r="O157" s="63">
        <v>-47493</v>
      </c>
      <c r="P157" s="63">
        <v>-54842</v>
      </c>
      <c r="Q157" s="63">
        <v>-83033</v>
      </c>
      <c r="R157" s="63">
        <v>-83033</v>
      </c>
      <c r="S157" s="63">
        <v>-22558</v>
      </c>
      <c r="T157" s="63">
        <v>-49969</v>
      </c>
      <c r="U157" s="63">
        <v>-79234</v>
      </c>
      <c r="V157" s="63">
        <v>-108389</v>
      </c>
      <c r="W157" s="63">
        <v>-108389</v>
      </c>
      <c r="X157" s="63">
        <v>-13586</v>
      </c>
      <c r="Y157" s="63">
        <v>-20878</v>
      </c>
      <c r="Z157" s="63">
        <v>-30077</v>
      </c>
      <c r="AA157" s="63">
        <v>-57963</v>
      </c>
      <c r="AB157" s="63">
        <v>-57963</v>
      </c>
      <c r="AC157" s="63">
        <v>-12016</v>
      </c>
      <c r="AD157" s="63">
        <v>-33127</v>
      </c>
      <c r="AE157" s="63">
        <v>-47483</v>
      </c>
      <c r="AF157" s="63">
        <v>-59556</v>
      </c>
      <c r="AG157" s="63">
        <f t="shared" si="202"/>
        <v>-59556</v>
      </c>
      <c r="AH157" s="63">
        <v>-18803</v>
      </c>
      <c r="AI157" s="63">
        <v>-71703</v>
      </c>
      <c r="AJ157" s="63">
        <v>-85731</v>
      </c>
      <c r="AK157" s="63">
        <v>-91986</v>
      </c>
      <c r="AL157" s="63">
        <f t="shared" si="203"/>
        <v>-91986</v>
      </c>
      <c r="AM157" s="63">
        <v>-11796</v>
      </c>
      <c r="AN157" s="63">
        <v>-40145</v>
      </c>
      <c r="AO157" s="63">
        <v>-50426</v>
      </c>
      <c r="AP157" s="63">
        <v>-29186</v>
      </c>
      <c r="AQ157" s="63">
        <f t="shared" si="204"/>
        <v>-29186</v>
      </c>
      <c r="AS157" s="63">
        <v>-11796</v>
      </c>
      <c r="AT157" s="63">
        <v>-40145</v>
      </c>
      <c r="AU157" s="63">
        <v>-50426</v>
      </c>
      <c r="AV157" s="63"/>
      <c r="AW157" s="63">
        <v>-29186</v>
      </c>
      <c r="AX157" s="63">
        <v>-12719</v>
      </c>
      <c r="AY157" s="63">
        <v>-29750</v>
      </c>
      <c r="AZ157" s="63">
        <v>-32566</v>
      </c>
      <c r="BA157" s="63"/>
      <c r="BB157" s="63">
        <v>-45311</v>
      </c>
      <c r="BC157" s="63">
        <v>-49056</v>
      </c>
      <c r="BD157" s="66">
        <v>-55164</v>
      </c>
      <c r="BE157" s="66">
        <v>-55206</v>
      </c>
      <c r="BF157" s="66"/>
      <c r="BG157" s="66">
        <v>-65692</v>
      </c>
      <c r="BH157" s="63">
        <v>-16890</v>
      </c>
      <c r="BI157" s="63">
        <v>-30402</v>
      </c>
      <c r="BJ157" s="63">
        <v>-46404</v>
      </c>
      <c r="BK157" s="63"/>
      <c r="BL157" s="66">
        <v>-9437</v>
      </c>
      <c r="BM157" s="63">
        <v>-4777</v>
      </c>
      <c r="BN157" s="63">
        <v>-8411</v>
      </c>
      <c r="BO157" s="63">
        <v>-12344</v>
      </c>
      <c r="BP157" s="63"/>
      <c r="BQ157" s="63">
        <v>-14314</v>
      </c>
      <c r="BR157" s="63">
        <v>-5653</v>
      </c>
      <c r="BS157" s="63">
        <v>-11527</v>
      </c>
    </row>
    <row r="158" spans="1:71">
      <c r="B158" s="105" t="s">
        <v>129</v>
      </c>
      <c r="C158" s="23" t="s">
        <v>27</v>
      </c>
      <c r="D158" s="63"/>
      <c r="E158" s="63"/>
      <c r="F158" s="63"/>
      <c r="G158" s="63"/>
      <c r="H158" s="63"/>
      <c r="I158" s="63">
        <v>5140</v>
      </c>
      <c r="J158" s="63">
        <v>5622</v>
      </c>
      <c r="K158" s="63">
        <v>-58793</v>
      </c>
      <c r="L158" s="63">
        <v>-50433</v>
      </c>
      <c r="M158" s="63">
        <v>-50433</v>
      </c>
      <c r="N158" s="63">
        <v>55656</v>
      </c>
      <c r="O158" s="63">
        <v>46381</v>
      </c>
      <c r="P158" s="63">
        <v>70137</v>
      </c>
      <c r="Q158" s="63">
        <v>76761</v>
      </c>
      <c r="R158" s="63">
        <v>76761</v>
      </c>
      <c r="S158" s="63">
        <v>6970</v>
      </c>
      <c r="T158" s="63">
        <v>4721</v>
      </c>
      <c r="U158" s="63">
        <v>-30026</v>
      </c>
      <c r="V158" s="63">
        <v>-251657</v>
      </c>
      <c r="W158" s="63">
        <v>-251657</v>
      </c>
      <c r="X158" s="63">
        <v>-123659</v>
      </c>
      <c r="Y158" s="63">
        <v>-93879</v>
      </c>
      <c r="Z158" s="63">
        <v>-191865</v>
      </c>
      <c r="AA158" s="63">
        <v>-184627</v>
      </c>
      <c r="AB158" s="63">
        <v>-184627</v>
      </c>
      <c r="AC158" s="63">
        <v>-32346</v>
      </c>
      <c r="AD158" s="63">
        <v>-68147</v>
      </c>
      <c r="AE158" s="63">
        <v>-126739.894</v>
      </c>
      <c r="AF158" s="63">
        <v>-209269</v>
      </c>
      <c r="AG158" s="63">
        <f t="shared" si="202"/>
        <v>-209269</v>
      </c>
      <c r="AH158" s="63">
        <v>-26201</v>
      </c>
      <c r="AI158" s="63">
        <v>-41968</v>
      </c>
      <c r="AJ158" s="63">
        <v>-59480</v>
      </c>
      <c r="AK158" s="63">
        <v>-8931</v>
      </c>
      <c r="AL158" s="63">
        <f t="shared" si="203"/>
        <v>-8931</v>
      </c>
      <c r="AM158" s="63">
        <v>-6322</v>
      </c>
      <c r="AN158" s="63">
        <v>-15745</v>
      </c>
      <c r="AO158" s="63">
        <v>-9754</v>
      </c>
      <c r="AP158" s="63">
        <v>39612</v>
      </c>
      <c r="AQ158" s="63">
        <f t="shared" si="204"/>
        <v>39612</v>
      </c>
      <c r="AS158" s="63">
        <v>-6322</v>
      </c>
      <c r="AT158" s="63">
        <v>-15745</v>
      </c>
      <c r="AU158" s="63">
        <v>-9754</v>
      </c>
      <c r="AV158" s="63"/>
      <c r="AW158" s="63">
        <v>39612</v>
      </c>
      <c r="AX158" s="63">
        <v>-27988</v>
      </c>
      <c r="AY158" s="63">
        <v>-26071</v>
      </c>
      <c r="AZ158" s="63">
        <v>117423</v>
      </c>
      <c r="BA158" s="63"/>
      <c r="BB158" s="63">
        <v>241286</v>
      </c>
      <c r="BC158" s="63">
        <v>-86436</v>
      </c>
      <c r="BD158" s="66">
        <v>38876</v>
      </c>
      <c r="BE158" s="66">
        <v>22282</v>
      </c>
      <c r="BF158" s="66"/>
      <c r="BG158" s="66">
        <v>13593</v>
      </c>
      <c r="BH158" s="63">
        <v>-15636</v>
      </c>
      <c r="BI158" s="63">
        <v>-23358</v>
      </c>
      <c r="BJ158" s="63">
        <v>-49657</v>
      </c>
      <c r="BK158" s="63"/>
      <c r="BL158" s="66">
        <v>-87576</v>
      </c>
      <c r="BM158" s="63">
        <v>-23816</v>
      </c>
      <c r="BN158" s="63">
        <v>-56282</v>
      </c>
      <c r="BO158" s="63">
        <v>-83289</v>
      </c>
      <c r="BP158" s="63"/>
      <c r="BQ158" s="63">
        <v>-130260</v>
      </c>
      <c r="BR158" s="63">
        <v>-30734</v>
      </c>
      <c r="BS158" s="63">
        <v>-32584</v>
      </c>
    </row>
    <row r="159" spans="1:71">
      <c r="B159" s="11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S159" s="63"/>
      <c r="AT159" s="63"/>
      <c r="AU159" s="63"/>
      <c r="AV159" s="63"/>
      <c r="AW159" s="63"/>
      <c r="AX159" s="63"/>
      <c r="AY159" s="63"/>
      <c r="AZ159" s="63"/>
      <c r="BA159" s="63"/>
      <c r="BB159" s="63"/>
      <c r="BC159" s="63"/>
      <c r="BD159" s="66"/>
      <c r="BE159" s="66"/>
      <c r="BF159" s="66"/>
      <c r="BG159" s="66"/>
      <c r="BH159" s="63"/>
      <c r="BI159" s="63"/>
      <c r="BJ159" s="63"/>
      <c r="BK159" s="63"/>
      <c r="BL159" s="66"/>
      <c r="BM159" s="63"/>
      <c r="BN159" s="63"/>
      <c r="BO159" s="63"/>
      <c r="BP159" s="63"/>
      <c r="BQ159" s="63"/>
      <c r="BR159" s="63"/>
      <c r="BS159" s="63"/>
    </row>
    <row r="160" spans="1:71" s="18" customFormat="1">
      <c r="B160" s="18" t="s">
        <v>130</v>
      </c>
      <c r="C160" s="114" t="s">
        <v>27</v>
      </c>
      <c r="D160" s="108"/>
      <c r="E160" s="108"/>
      <c r="F160" s="108"/>
      <c r="G160" s="108"/>
      <c r="H160" s="108"/>
      <c r="I160" s="108">
        <v>120992</v>
      </c>
      <c r="J160" s="108">
        <v>298784</v>
      </c>
      <c r="K160" s="108">
        <v>686863</v>
      </c>
      <c r="L160" s="108">
        <v>1203812</v>
      </c>
      <c r="M160" s="108">
        <f t="shared" ref="M160:AQ160" si="205">SUM(M150:M158)</f>
        <v>1150826</v>
      </c>
      <c r="N160" s="108">
        <f t="shared" si="205"/>
        <v>-111928</v>
      </c>
      <c r="O160" s="108">
        <f t="shared" si="205"/>
        <v>98769</v>
      </c>
      <c r="P160" s="108">
        <f t="shared" si="205"/>
        <v>647550</v>
      </c>
      <c r="Q160" s="108">
        <f t="shared" si="205"/>
        <v>1397388</v>
      </c>
      <c r="R160" s="108">
        <f t="shared" si="205"/>
        <v>1397388</v>
      </c>
      <c r="S160" s="108">
        <f t="shared" si="205"/>
        <v>23210</v>
      </c>
      <c r="T160" s="108">
        <f t="shared" si="205"/>
        <v>388568</v>
      </c>
      <c r="U160" s="108">
        <f t="shared" si="205"/>
        <v>599185</v>
      </c>
      <c r="V160" s="108">
        <f t="shared" si="205"/>
        <v>1319850</v>
      </c>
      <c r="W160" s="108">
        <f t="shared" si="205"/>
        <v>1319850</v>
      </c>
      <c r="X160" s="108">
        <f t="shared" si="205"/>
        <v>356720</v>
      </c>
      <c r="Y160" s="108">
        <f t="shared" si="205"/>
        <v>794986</v>
      </c>
      <c r="Z160" s="108">
        <f t="shared" si="205"/>
        <v>1177062</v>
      </c>
      <c r="AA160" s="108">
        <f t="shared" si="205"/>
        <v>1672100.6898117494</v>
      </c>
      <c r="AB160" s="108">
        <f t="shared" si="205"/>
        <v>1672100.6898117494</v>
      </c>
      <c r="AC160" s="108">
        <f t="shared" si="205"/>
        <v>65711</v>
      </c>
      <c r="AD160" s="108">
        <f t="shared" si="205"/>
        <v>413587</v>
      </c>
      <c r="AE160" s="108">
        <f t="shared" si="205"/>
        <v>609649.00000000035</v>
      </c>
      <c r="AF160" s="108">
        <f t="shared" si="205"/>
        <v>980884</v>
      </c>
      <c r="AG160" s="108">
        <f t="shared" si="205"/>
        <v>980884</v>
      </c>
      <c r="AH160" s="108">
        <f t="shared" si="205"/>
        <v>167845</v>
      </c>
      <c r="AI160" s="108">
        <f t="shared" si="205"/>
        <v>469505</v>
      </c>
      <c r="AJ160" s="108">
        <f t="shared" si="205"/>
        <v>956307</v>
      </c>
      <c r="AK160" s="108">
        <f t="shared" si="205"/>
        <v>1666740</v>
      </c>
      <c r="AL160" s="108">
        <f t="shared" si="205"/>
        <v>1666740</v>
      </c>
      <c r="AM160" s="108">
        <f t="shared" si="205"/>
        <v>325907</v>
      </c>
      <c r="AN160" s="108">
        <f t="shared" si="205"/>
        <v>461050</v>
      </c>
      <c r="AO160" s="108">
        <f t="shared" si="205"/>
        <v>735983</v>
      </c>
      <c r="AP160" s="108">
        <f t="shared" si="205"/>
        <v>1516930</v>
      </c>
      <c r="AQ160" s="108">
        <f t="shared" si="205"/>
        <v>1516930</v>
      </c>
      <c r="AS160" s="108">
        <f t="shared" ref="AS160:AU160" si="206">SUM(AS150:AS158)</f>
        <v>470472</v>
      </c>
      <c r="AT160" s="108">
        <f t="shared" si="206"/>
        <v>746705</v>
      </c>
      <c r="AU160" s="108">
        <f t="shared" si="206"/>
        <v>1156171</v>
      </c>
      <c r="AV160" s="108"/>
      <c r="AW160" s="108">
        <f>SUM(AW150:AW158)</f>
        <v>2087446.2937301714</v>
      </c>
      <c r="AX160" s="108">
        <f>SUM(AX150:AX158)</f>
        <v>226545</v>
      </c>
      <c r="AY160" s="108">
        <f>SUM(AY150:AY158)</f>
        <v>849297</v>
      </c>
      <c r="AZ160" s="108">
        <f t="shared" ref="AZ160" si="207">SUM(AZ150:AZ158)</f>
        <v>1649597</v>
      </c>
      <c r="BA160" s="108"/>
      <c r="BB160" s="108">
        <f t="shared" ref="BB160:BC160" si="208">SUM(BB150:BB158)</f>
        <v>2826667</v>
      </c>
      <c r="BC160" s="108">
        <f t="shared" si="208"/>
        <v>181336</v>
      </c>
      <c r="BD160" s="109">
        <f>SUM(BD150:BD158)</f>
        <v>173400</v>
      </c>
      <c r="BE160" s="109">
        <f>SUM(BE150:BE158)</f>
        <v>-327279</v>
      </c>
      <c r="BF160" s="109"/>
      <c r="BG160" s="109">
        <f t="shared" ref="BG160:BJ160" si="209">SUM(BG150:BG158)</f>
        <v>-494697</v>
      </c>
      <c r="BH160" s="108">
        <f t="shared" si="209"/>
        <v>-199308</v>
      </c>
      <c r="BI160" s="108">
        <f t="shared" si="209"/>
        <v>-367476</v>
      </c>
      <c r="BJ160" s="108">
        <f t="shared" si="209"/>
        <v>-359777</v>
      </c>
      <c r="BK160" s="108"/>
      <c r="BL160" s="109">
        <f t="shared" ref="BL160:BO160" si="210">SUM(BL150:BL158)</f>
        <v>-184099</v>
      </c>
      <c r="BM160" s="108">
        <f t="shared" si="210"/>
        <v>-3897</v>
      </c>
      <c r="BN160" s="108">
        <f t="shared" si="210"/>
        <v>230874</v>
      </c>
      <c r="BO160" s="108">
        <f t="shared" si="210"/>
        <v>457081</v>
      </c>
      <c r="BP160" s="108"/>
      <c r="BQ160" s="108">
        <f t="shared" ref="BQ160:BS160" si="211">SUM(BQ150:BQ158)</f>
        <v>96797</v>
      </c>
      <c r="BR160" s="108">
        <f t="shared" si="211"/>
        <v>441935</v>
      </c>
      <c r="BS160" s="108">
        <f t="shared" si="211"/>
        <v>969870</v>
      </c>
    </row>
    <row r="161" spans="1:71">
      <c r="B161" s="11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S161" s="63"/>
      <c r="AT161" s="63"/>
      <c r="AU161" s="63"/>
      <c r="AV161" s="63"/>
      <c r="AW161" s="63"/>
      <c r="AX161" s="63"/>
      <c r="AY161" s="63"/>
      <c r="AZ161" s="63"/>
      <c r="BA161" s="63"/>
      <c r="BB161" s="63"/>
      <c r="BC161" s="63"/>
      <c r="BD161" s="66"/>
      <c r="BE161" s="66"/>
      <c r="BF161" s="66"/>
      <c r="BG161" s="66"/>
      <c r="BH161" s="63"/>
      <c r="BI161" s="63"/>
      <c r="BJ161" s="63"/>
      <c r="BK161" s="63"/>
      <c r="BL161" s="66"/>
      <c r="BM161" s="63"/>
      <c r="BN161" s="63"/>
      <c r="BO161" s="63"/>
      <c r="BP161" s="63"/>
      <c r="BQ161" s="63"/>
      <c r="BR161" s="63"/>
      <c r="BS161" s="63"/>
    </row>
    <row r="162" spans="1:71">
      <c r="A162" s="18" t="s">
        <v>131</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S162" s="103"/>
      <c r="AT162" s="103"/>
      <c r="AU162" s="103"/>
      <c r="AV162" s="103"/>
      <c r="AW162" s="103"/>
      <c r="AX162" s="103"/>
      <c r="AY162" s="103"/>
      <c r="AZ162" s="103"/>
      <c r="BA162" s="103"/>
      <c r="BB162" s="103"/>
      <c r="BC162" s="63"/>
      <c r="BD162" s="66"/>
      <c r="BE162" s="66"/>
      <c r="BF162" s="104"/>
      <c r="BG162" s="104"/>
      <c r="BH162" s="63"/>
      <c r="BI162" s="63"/>
      <c r="BJ162" s="63"/>
      <c r="BK162" s="63"/>
      <c r="BL162" s="104"/>
      <c r="BM162" s="63"/>
      <c r="BN162" s="63"/>
      <c r="BO162" s="63"/>
      <c r="BP162" s="63"/>
      <c r="BQ162" s="63"/>
      <c r="BR162" s="63"/>
      <c r="BS162" s="63"/>
    </row>
    <row r="163" spans="1:71">
      <c r="A163" s="18"/>
      <c r="B163" s="112" t="s">
        <v>170</v>
      </c>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63">
        <v>6124</v>
      </c>
      <c r="AJ163" s="63">
        <v>6124</v>
      </c>
      <c r="AK163" s="103">
        <v>6503</v>
      </c>
      <c r="AL163" s="63">
        <f t="shared" si="203"/>
        <v>6503</v>
      </c>
      <c r="AM163" s="63"/>
      <c r="AN163" s="63">
        <v>40248</v>
      </c>
      <c r="AO163" s="63">
        <v>40248</v>
      </c>
      <c r="AP163" s="63">
        <v>69724</v>
      </c>
      <c r="AQ163" s="63">
        <f t="shared" si="204"/>
        <v>69724</v>
      </c>
      <c r="AS163" s="63"/>
      <c r="AT163" s="63">
        <v>40248</v>
      </c>
      <c r="AU163" s="63">
        <v>40248</v>
      </c>
      <c r="AV163" s="63"/>
      <c r="AW163" s="63">
        <v>69724</v>
      </c>
      <c r="AX163" s="63"/>
      <c r="AY163" s="63"/>
      <c r="AZ163" s="63">
        <v>0</v>
      </c>
      <c r="BA163" s="63"/>
      <c r="BB163" s="63">
        <v>0</v>
      </c>
      <c r="BC163" s="63"/>
      <c r="BD163" s="66"/>
      <c r="BE163" s="66"/>
      <c r="BF163" s="66"/>
      <c r="BG163" s="66"/>
      <c r="BH163" s="63"/>
      <c r="BI163" s="63"/>
      <c r="BJ163" s="63"/>
      <c r="BK163" s="63"/>
      <c r="BL163" s="66">
        <v>752</v>
      </c>
      <c r="BM163" s="63"/>
      <c r="BN163" s="63"/>
      <c r="BO163" s="63"/>
      <c r="BP163" s="63"/>
      <c r="BQ163" s="63"/>
      <c r="BR163" s="63"/>
      <c r="BS163" s="63"/>
    </row>
    <row r="164" spans="1:71">
      <c r="A164" s="18"/>
      <c r="B164" s="112" t="s">
        <v>183</v>
      </c>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63"/>
      <c r="AJ164" s="63"/>
      <c r="AK164" s="103"/>
      <c r="AL164" s="63"/>
      <c r="AM164" s="63"/>
      <c r="AN164" s="63"/>
      <c r="AO164" s="63"/>
      <c r="AP164" s="63"/>
      <c r="AQ164" s="63"/>
      <c r="AS164" s="63"/>
      <c r="AT164" s="63">
        <v>0</v>
      </c>
      <c r="AU164" s="63">
        <v>0</v>
      </c>
      <c r="AV164" s="63"/>
      <c r="AW164" s="63"/>
      <c r="AX164" s="63"/>
      <c r="AY164" s="63">
        <v>-6</v>
      </c>
      <c r="AZ164" s="63">
        <v>-5</v>
      </c>
      <c r="BA164" s="63"/>
      <c r="BB164" s="63"/>
      <c r="BC164" s="63"/>
      <c r="BD164" s="66"/>
      <c r="BE164" s="66"/>
      <c r="BF164" s="66"/>
      <c r="BG164" s="66"/>
      <c r="BH164" s="63"/>
      <c r="BI164" s="63"/>
      <c r="BJ164" s="63"/>
      <c r="BK164" s="63"/>
      <c r="BL164" s="66"/>
      <c r="BM164" s="63"/>
      <c r="BN164" s="63"/>
      <c r="BO164" s="63"/>
      <c r="BP164" s="63"/>
      <c r="BQ164" s="63"/>
      <c r="BR164" s="63"/>
      <c r="BS164" s="63"/>
    </row>
    <row r="165" spans="1:71">
      <c r="A165" s="18"/>
      <c r="B165" s="112" t="s">
        <v>179</v>
      </c>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63"/>
      <c r="AJ165" s="63"/>
      <c r="AK165" s="103"/>
      <c r="AL165" s="63"/>
      <c r="AM165" s="63"/>
      <c r="AN165" s="63"/>
      <c r="AO165" s="63"/>
      <c r="AP165" s="63">
        <v>-2</v>
      </c>
      <c r="AQ165" s="63">
        <f t="shared" si="204"/>
        <v>-2</v>
      </c>
      <c r="AS165" s="63"/>
      <c r="AT165" s="63"/>
      <c r="AU165" s="63">
        <v>0</v>
      </c>
      <c r="AV165" s="63"/>
      <c r="AW165" s="63">
        <v>-2</v>
      </c>
      <c r="AX165" s="63"/>
      <c r="AY165" s="63">
        <v>-289582</v>
      </c>
      <c r="AZ165" s="63">
        <v>-294105</v>
      </c>
      <c r="BA165" s="63"/>
      <c r="BB165" s="63">
        <v>-294105</v>
      </c>
      <c r="BC165" s="63"/>
      <c r="BD165" s="66"/>
      <c r="BE165" s="66"/>
      <c r="BF165" s="66"/>
      <c r="BG165" s="66"/>
      <c r="BH165" s="63"/>
      <c r="BI165" s="63"/>
      <c r="BJ165" s="63"/>
      <c r="BK165" s="63"/>
      <c r="BL165" s="66"/>
      <c r="BM165" s="63"/>
      <c r="BN165" s="63"/>
      <c r="BO165" s="63"/>
      <c r="BP165" s="63"/>
      <c r="BQ165" s="63"/>
      <c r="BR165" s="63"/>
      <c r="BS165" s="63"/>
    </row>
    <row r="166" spans="1:71">
      <c r="B166" s="112" t="s">
        <v>132</v>
      </c>
      <c r="C166" s="23" t="s">
        <v>27</v>
      </c>
      <c r="D166" s="63"/>
      <c r="E166" s="63"/>
      <c r="F166" s="63"/>
      <c r="G166" s="63"/>
      <c r="H166" s="63"/>
      <c r="I166" s="63"/>
      <c r="J166" s="63"/>
      <c r="K166" s="63">
        <v>-3236</v>
      </c>
      <c r="L166" s="63">
        <v>-3223</v>
      </c>
      <c r="M166" s="63">
        <v>-3223</v>
      </c>
      <c r="N166" s="63" t="s">
        <v>133</v>
      </c>
      <c r="O166" s="63"/>
      <c r="P166" s="63">
        <v>-5510</v>
      </c>
      <c r="Q166" s="63">
        <v>-5517</v>
      </c>
      <c r="R166" s="63">
        <v>-5517</v>
      </c>
      <c r="S166" s="63">
        <v>2</v>
      </c>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S166" s="63"/>
      <c r="AT166" s="63"/>
      <c r="AU166" s="63"/>
      <c r="AV166" s="63"/>
      <c r="AW166" s="63"/>
      <c r="AX166" s="63"/>
      <c r="AY166" s="63"/>
      <c r="AZ166" s="63"/>
      <c r="BA166" s="63"/>
      <c r="BB166" s="63"/>
      <c r="BC166" s="63"/>
      <c r="BD166" s="66"/>
      <c r="BE166" s="66"/>
      <c r="BF166" s="66"/>
      <c r="BG166" s="66"/>
      <c r="BH166" s="63"/>
      <c r="BI166" s="63"/>
      <c r="BJ166" s="63"/>
      <c r="BK166" s="63"/>
      <c r="BL166" s="66"/>
      <c r="BM166" s="63"/>
      <c r="BN166" s="63"/>
      <c r="BO166" s="63"/>
      <c r="BP166" s="63"/>
      <c r="BQ166" s="63"/>
      <c r="BR166" s="63"/>
      <c r="BS166" s="63"/>
    </row>
    <row r="167" spans="1:71">
      <c r="B167" s="112" t="s">
        <v>134</v>
      </c>
      <c r="C167" s="23" t="s">
        <v>27</v>
      </c>
      <c r="D167" s="63"/>
      <c r="E167" s="63"/>
      <c r="F167" s="63"/>
      <c r="G167" s="63"/>
      <c r="H167" s="63"/>
      <c r="I167" s="63"/>
      <c r="J167" s="63"/>
      <c r="K167" s="63"/>
      <c r="L167" s="63"/>
      <c r="M167" s="63"/>
      <c r="N167" s="63"/>
      <c r="O167" s="63"/>
      <c r="P167" s="63"/>
      <c r="Q167" s="63">
        <v>-497</v>
      </c>
      <c r="R167" s="63">
        <v>-497</v>
      </c>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S167" s="63"/>
      <c r="AT167" s="63"/>
      <c r="AU167" s="63"/>
      <c r="AV167" s="63"/>
      <c r="AW167" s="63"/>
      <c r="AX167" s="63"/>
      <c r="AY167" s="63"/>
      <c r="AZ167" s="63"/>
      <c r="BA167" s="63"/>
      <c r="BB167" s="63"/>
      <c r="BC167" s="63"/>
      <c r="BD167" s="66"/>
      <c r="BE167" s="66"/>
      <c r="BF167" s="66"/>
      <c r="BG167" s="66"/>
      <c r="BH167" s="63"/>
      <c r="BI167" s="63"/>
      <c r="BJ167" s="63"/>
      <c r="BK167" s="63"/>
      <c r="BL167" s="66"/>
      <c r="BM167" s="63"/>
      <c r="BN167" s="63"/>
      <c r="BO167" s="63"/>
      <c r="BP167" s="63"/>
      <c r="BQ167" s="63"/>
      <c r="BR167" s="63"/>
      <c r="BS167" s="63"/>
    </row>
    <row r="168" spans="1:71">
      <c r="B168" s="112" t="s">
        <v>135</v>
      </c>
      <c r="C168" s="23" t="s">
        <v>27</v>
      </c>
      <c r="D168" s="63"/>
      <c r="E168" s="63"/>
      <c r="F168" s="63"/>
      <c r="G168" s="63"/>
      <c r="H168" s="63"/>
      <c r="I168" s="63"/>
      <c r="J168" s="63">
        <v>77312</v>
      </c>
      <c r="K168" s="63">
        <v>316532</v>
      </c>
      <c r="L168" s="63">
        <v>386379</v>
      </c>
      <c r="M168" s="63">
        <v>386379</v>
      </c>
      <c r="N168" s="63">
        <v>76737</v>
      </c>
      <c r="O168" s="63">
        <v>70371</v>
      </c>
      <c r="P168" s="63">
        <v>79069</v>
      </c>
      <c r="Q168" s="63">
        <v>270485</v>
      </c>
      <c r="R168" s="63">
        <v>270485</v>
      </c>
      <c r="S168" s="63">
        <v>201491</v>
      </c>
      <c r="T168" s="63">
        <v>370396</v>
      </c>
      <c r="U168" s="63">
        <v>441720</v>
      </c>
      <c r="V168" s="63">
        <v>518</v>
      </c>
      <c r="W168" s="63">
        <v>518</v>
      </c>
      <c r="X168" s="63">
        <v>143825</v>
      </c>
      <c r="Y168" s="63">
        <v>200455</v>
      </c>
      <c r="Z168" s="63">
        <v>273390</v>
      </c>
      <c r="AA168" s="63">
        <v>519460</v>
      </c>
      <c r="AB168" s="63">
        <v>519460</v>
      </c>
      <c r="AC168" s="63">
        <v>755473</v>
      </c>
      <c r="AD168" s="63">
        <v>1507952</v>
      </c>
      <c r="AE168" s="63">
        <v>2291190</v>
      </c>
      <c r="AF168" s="63">
        <v>2969731</v>
      </c>
      <c r="AG168" s="63">
        <f t="shared" si="202"/>
        <v>2969731</v>
      </c>
      <c r="AH168" s="63">
        <v>742456</v>
      </c>
      <c r="AI168" s="63">
        <v>1403463</v>
      </c>
      <c r="AJ168" s="63">
        <v>2265509</v>
      </c>
      <c r="AK168" s="63">
        <v>3248693</v>
      </c>
      <c r="AL168" s="63">
        <f t="shared" si="203"/>
        <v>3248693</v>
      </c>
      <c r="AM168" s="63">
        <v>903496</v>
      </c>
      <c r="AN168" s="63">
        <v>1937709</v>
      </c>
      <c r="AO168" s="63">
        <v>2695736</v>
      </c>
      <c r="AP168" s="63">
        <v>3645608</v>
      </c>
      <c r="AQ168" s="63">
        <f t="shared" si="204"/>
        <v>3645608</v>
      </c>
      <c r="AS168" s="63">
        <v>903496</v>
      </c>
      <c r="AT168" s="63">
        <v>1937709</v>
      </c>
      <c r="AU168" s="63">
        <v>2690336</v>
      </c>
      <c r="AV168" s="63"/>
      <c r="AW168" s="63">
        <v>3645608</v>
      </c>
      <c r="AX168" s="63">
        <v>728847</v>
      </c>
      <c r="AY168" s="63">
        <v>2057987</v>
      </c>
      <c r="AZ168" s="63">
        <v>3066595</v>
      </c>
      <c r="BA168" s="63"/>
      <c r="BB168" s="63">
        <v>4063582</v>
      </c>
      <c r="BC168" s="63">
        <v>856363</v>
      </c>
      <c r="BD168" s="66"/>
      <c r="BE168" s="66">
        <v>1375338</v>
      </c>
      <c r="BF168" s="66"/>
      <c r="BG168" s="66">
        <v>1464012</v>
      </c>
      <c r="BH168" s="119">
        <v>0</v>
      </c>
      <c r="BI168" s="119">
        <v>0</v>
      </c>
      <c r="BJ168" s="63">
        <v>21</v>
      </c>
      <c r="BK168" s="63"/>
      <c r="BL168" s="66">
        <v>35</v>
      </c>
      <c r="BM168" s="63">
        <v>290</v>
      </c>
      <c r="BN168" s="63">
        <v>417</v>
      </c>
      <c r="BO168" s="63">
        <v>417</v>
      </c>
      <c r="BP168" s="63"/>
      <c r="BQ168" s="63">
        <v>417</v>
      </c>
      <c r="BR168" s="63">
        <v>0</v>
      </c>
      <c r="BS168" s="63">
        <v>0</v>
      </c>
    </row>
    <row r="169" spans="1:71">
      <c r="B169" s="112" t="s">
        <v>136</v>
      </c>
      <c r="C169" s="23" t="s">
        <v>27</v>
      </c>
      <c r="D169" s="63"/>
      <c r="E169" s="63"/>
      <c r="F169" s="63"/>
      <c r="G169" s="63"/>
      <c r="H169" s="63"/>
      <c r="I169" s="63"/>
      <c r="J169" s="63">
        <v>42</v>
      </c>
      <c r="K169" s="63" t="s">
        <v>133</v>
      </c>
      <c r="L169" s="63"/>
      <c r="M169" s="63"/>
      <c r="N169" s="63" t="s">
        <v>133</v>
      </c>
      <c r="O169" s="63">
        <v>-129717</v>
      </c>
      <c r="P169" s="63">
        <v>-417479</v>
      </c>
      <c r="Q169" s="63">
        <v>-440801</v>
      </c>
      <c r="R169" s="63">
        <v>-440801</v>
      </c>
      <c r="S169" s="63">
        <v>-299259</v>
      </c>
      <c r="T169" s="63">
        <v>-299259</v>
      </c>
      <c r="U169" s="63">
        <v>-303847</v>
      </c>
      <c r="V169" s="63" t="s">
        <v>133</v>
      </c>
      <c r="W169" s="63" t="s">
        <v>133</v>
      </c>
      <c r="X169" s="63">
        <v>-26241</v>
      </c>
      <c r="Y169" s="63">
        <v>-204439</v>
      </c>
      <c r="Z169" s="63">
        <v>-348301</v>
      </c>
      <c r="AA169" s="63">
        <v>-704115</v>
      </c>
      <c r="AB169" s="63">
        <v>-704115</v>
      </c>
      <c r="AC169" s="63">
        <v>-664564</v>
      </c>
      <c r="AD169" s="63">
        <v>-1355394</v>
      </c>
      <c r="AE169" s="63">
        <v>-2167634</v>
      </c>
      <c r="AF169" s="63">
        <v>-2706733</v>
      </c>
      <c r="AG169" s="63">
        <f t="shared" si="202"/>
        <v>-2706733</v>
      </c>
      <c r="AH169" s="63">
        <v>-719884</v>
      </c>
      <c r="AI169" s="63">
        <v>-1372576</v>
      </c>
      <c r="AJ169" s="63">
        <v>-2198327</v>
      </c>
      <c r="AK169" s="63">
        <v>-3106411</v>
      </c>
      <c r="AL169" s="63">
        <f t="shared" si="203"/>
        <v>-3106411</v>
      </c>
      <c r="AM169" s="63">
        <v>-1083699</v>
      </c>
      <c r="AN169" s="63">
        <v>-1931759</v>
      </c>
      <c r="AO169" s="63">
        <v>-2816134</v>
      </c>
      <c r="AP169" s="63">
        <v>-3548239</v>
      </c>
      <c r="AQ169" s="63">
        <f t="shared" si="204"/>
        <v>-3548239</v>
      </c>
      <c r="AS169" s="63">
        <v>-1083699</v>
      </c>
      <c r="AT169" s="63">
        <v>-1931759</v>
      </c>
      <c r="AU169" s="63">
        <v>-2810734</v>
      </c>
      <c r="AV169" s="63"/>
      <c r="AW169" s="63">
        <v>-3548239</v>
      </c>
      <c r="AX169" s="63">
        <v>-824446</v>
      </c>
      <c r="AY169" s="63">
        <v>-2043453</v>
      </c>
      <c r="AZ169" s="63">
        <v>-3211312</v>
      </c>
      <c r="BA169" s="63"/>
      <c r="BB169" s="63">
        <v>-4131890</v>
      </c>
      <c r="BC169" s="63">
        <v>-682397</v>
      </c>
      <c r="BD169" s="66">
        <v>1195266</v>
      </c>
      <c r="BE169" s="66">
        <v>-1084704</v>
      </c>
      <c r="BF169" s="66"/>
      <c r="BG169" s="66">
        <v>-1140940</v>
      </c>
      <c r="BH169" s="119">
        <v>-82</v>
      </c>
      <c r="BI169" s="119">
        <v>-198</v>
      </c>
      <c r="BJ169" s="63">
        <v>-205</v>
      </c>
      <c r="BK169" s="63"/>
      <c r="BL169" s="66">
        <v>-208</v>
      </c>
      <c r="BM169" s="63">
        <v>-314</v>
      </c>
      <c r="BN169" s="63">
        <v>-331</v>
      </c>
      <c r="BO169" s="63">
        <v>-331</v>
      </c>
      <c r="BP169" s="63"/>
      <c r="BQ169" s="63">
        <v>-331</v>
      </c>
      <c r="BR169" s="63">
        <v>0</v>
      </c>
      <c r="BS169" s="63">
        <v>0</v>
      </c>
    </row>
    <row r="170" spans="1:71">
      <c r="B170" s="112" t="s">
        <v>137</v>
      </c>
      <c r="C170" s="23" t="s">
        <v>27</v>
      </c>
      <c r="D170" s="63"/>
      <c r="E170" s="63"/>
      <c r="F170" s="63"/>
      <c r="G170" s="63"/>
      <c r="H170" s="63"/>
      <c r="I170" s="63">
        <v>42</v>
      </c>
      <c r="K170" s="63">
        <v>29175</v>
      </c>
      <c r="L170" s="63">
        <v>73429</v>
      </c>
      <c r="M170" s="63">
        <v>73429</v>
      </c>
      <c r="N170" s="63">
        <v>21754</v>
      </c>
      <c r="O170" s="63">
        <v>154799</v>
      </c>
      <c r="P170" s="63">
        <v>208956</v>
      </c>
      <c r="Q170" s="63">
        <v>225196</v>
      </c>
      <c r="R170" s="63">
        <v>225196</v>
      </c>
      <c r="S170" s="63">
        <v>514218</v>
      </c>
      <c r="T170" s="63">
        <v>510484</v>
      </c>
      <c r="U170" s="63">
        <v>517739</v>
      </c>
      <c r="V170" s="63">
        <v>390038</v>
      </c>
      <c r="W170" s="63">
        <v>524370</v>
      </c>
      <c r="X170" s="63">
        <v>5254</v>
      </c>
      <c r="Y170" s="63">
        <v>22191</v>
      </c>
      <c r="Z170" s="63">
        <v>45016</v>
      </c>
      <c r="AA170" s="63">
        <v>57117.137986405163</v>
      </c>
      <c r="AB170" s="63">
        <v>57117.137986405163</v>
      </c>
      <c r="AC170" s="63">
        <v>12406</v>
      </c>
      <c r="AD170" s="63">
        <v>20451</v>
      </c>
      <c r="AE170" s="63">
        <v>73096</v>
      </c>
      <c r="AF170" s="63">
        <v>76084</v>
      </c>
      <c r="AG170" s="63">
        <f t="shared" si="202"/>
        <v>76084</v>
      </c>
      <c r="AH170" s="63">
        <v>1481</v>
      </c>
      <c r="AI170" s="63">
        <v>19706</v>
      </c>
      <c r="AJ170" s="63">
        <v>21182</v>
      </c>
      <c r="AK170" s="63">
        <v>51316</v>
      </c>
      <c r="AL170" s="63">
        <f t="shared" si="203"/>
        <v>51316</v>
      </c>
      <c r="AM170" s="63">
        <v>107129</v>
      </c>
      <c r="AN170" s="63">
        <v>215904</v>
      </c>
      <c r="AO170" s="63">
        <v>218975</v>
      </c>
      <c r="AP170" s="63">
        <v>223753</v>
      </c>
      <c r="AQ170" s="63">
        <f t="shared" si="204"/>
        <v>223753</v>
      </c>
      <c r="AS170" s="63">
        <v>107129</v>
      </c>
      <c r="AT170" s="63">
        <v>215904</v>
      </c>
      <c r="AU170" s="63">
        <v>218975</v>
      </c>
      <c r="AV170" s="63"/>
      <c r="AW170" s="63">
        <v>223753</v>
      </c>
      <c r="AX170" s="63">
        <v>274</v>
      </c>
      <c r="AY170" s="63">
        <v>28702</v>
      </c>
      <c r="AZ170" s="63">
        <v>47896</v>
      </c>
      <c r="BA170" s="63"/>
      <c r="BB170" s="63">
        <v>50322</v>
      </c>
      <c r="BC170" s="63">
        <v>64941</v>
      </c>
      <c r="BD170" s="66">
        <v>-961050</v>
      </c>
      <c r="BE170" s="66"/>
      <c r="BF170" s="66"/>
      <c r="BG170" s="66">
        <v>75566</v>
      </c>
      <c r="BH170" s="119">
        <v>0</v>
      </c>
      <c r="BI170" s="119">
        <v>0</v>
      </c>
      <c r="BJ170" s="63">
        <v>42000</v>
      </c>
      <c r="BK170" s="63"/>
      <c r="BL170" s="66">
        <v>105000</v>
      </c>
      <c r="BM170" s="63">
        <v>0</v>
      </c>
      <c r="BN170" s="63">
        <v>18825</v>
      </c>
      <c r="BO170" s="63">
        <v>18825</v>
      </c>
      <c r="BP170" s="63"/>
      <c r="BQ170" s="63">
        <v>56377</v>
      </c>
      <c r="BR170" s="63">
        <v>42349</v>
      </c>
      <c r="BS170" s="63">
        <v>46524</v>
      </c>
    </row>
    <row r="171" spans="1:71">
      <c r="B171" s="105" t="s">
        <v>138</v>
      </c>
      <c r="C171" s="23" t="s">
        <v>27</v>
      </c>
      <c r="D171" s="63"/>
      <c r="E171" s="63"/>
      <c r="F171" s="63"/>
      <c r="G171" s="63"/>
      <c r="H171" s="63"/>
      <c r="I171" s="63">
        <v>-265274</v>
      </c>
      <c r="J171" s="63">
        <v>-450607</v>
      </c>
      <c r="K171" s="63">
        <v>-1417918</v>
      </c>
      <c r="L171" s="63">
        <v>-2389364</v>
      </c>
      <c r="M171" s="63">
        <v>-2389364</v>
      </c>
      <c r="N171" s="63">
        <v>-373828</v>
      </c>
      <c r="O171" s="63">
        <v>-907467</v>
      </c>
      <c r="P171" s="63">
        <v>-1219718</v>
      </c>
      <c r="Q171" s="63">
        <v>-1381786</v>
      </c>
      <c r="R171" s="63">
        <v>-1381786</v>
      </c>
      <c r="S171" s="63">
        <v>-194926</v>
      </c>
      <c r="T171" s="63">
        <v>-531856</v>
      </c>
      <c r="U171" s="63">
        <v>-888930</v>
      </c>
      <c r="V171" s="63">
        <v>-340324</v>
      </c>
      <c r="W171" s="63">
        <v>-474656</v>
      </c>
      <c r="X171" s="63">
        <v>-297008</v>
      </c>
      <c r="Y171" s="63">
        <v>-490229</v>
      </c>
      <c r="Z171" s="63">
        <v>-886475</v>
      </c>
      <c r="AA171" s="63">
        <v>-1569749.3955385466</v>
      </c>
      <c r="AB171" s="63">
        <v>-1569749.3955385466</v>
      </c>
      <c r="AC171" s="63">
        <v>-290082</v>
      </c>
      <c r="AD171" s="63">
        <v>-409770</v>
      </c>
      <c r="AE171" s="63">
        <v>-522454</v>
      </c>
      <c r="AF171" s="63">
        <v>-694370</v>
      </c>
      <c r="AG171" s="63">
        <f t="shared" si="202"/>
        <v>-694370</v>
      </c>
      <c r="AH171" s="63">
        <v>-67137</v>
      </c>
      <c r="AI171" s="63">
        <v>-189483</v>
      </c>
      <c r="AJ171" s="63">
        <v>-246923</v>
      </c>
      <c r="AK171" s="63">
        <v>-403666</v>
      </c>
      <c r="AL171" s="63">
        <f t="shared" si="203"/>
        <v>-403666</v>
      </c>
      <c r="AM171" s="63">
        <v>-178566</v>
      </c>
      <c r="AN171" s="63">
        <v>-277352</v>
      </c>
      <c r="AO171" s="63">
        <v>-502259</v>
      </c>
      <c r="AP171" s="63">
        <v>-660707</v>
      </c>
      <c r="AQ171" s="63">
        <f t="shared" si="204"/>
        <v>-660707</v>
      </c>
      <c r="AS171" s="63">
        <v>-178566</v>
      </c>
      <c r="AT171" s="63">
        <v>-277352</v>
      </c>
      <c r="AU171" s="63">
        <v>-502259</v>
      </c>
      <c r="AV171" s="63"/>
      <c r="AW171" s="63">
        <v>-660707</v>
      </c>
      <c r="AX171" s="63">
        <v>-181826</v>
      </c>
      <c r="AY171" s="63">
        <v>-406557</v>
      </c>
      <c r="AZ171" s="63">
        <v>-588170</v>
      </c>
      <c r="BA171" s="63"/>
      <c r="BB171" s="63">
        <v>-1276621</v>
      </c>
      <c r="BC171" s="63">
        <v>-134730</v>
      </c>
      <c r="BD171" s="66">
        <v>64941</v>
      </c>
      <c r="BE171" s="66">
        <v>75566</v>
      </c>
      <c r="BF171" s="66"/>
      <c r="BG171" s="66">
        <v>-324264</v>
      </c>
      <c r="BH171" s="119">
        <v>-25296</v>
      </c>
      <c r="BI171" s="119">
        <v>-83708</v>
      </c>
      <c r="BJ171" s="63">
        <v>-356050</v>
      </c>
      <c r="BK171" s="63"/>
      <c r="BL171" s="66">
        <v>-587245</v>
      </c>
      <c r="BM171" s="63">
        <v>-88890</v>
      </c>
      <c r="BN171" s="63">
        <v>-212550</v>
      </c>
      <c r="BO171" s="63">
        <v>-462127</v>
      </c>
      <c r="BP171" s="63"/>
      <c r="BQ171" s="63">
        <v>-780538</v>
      </c>
      <c r="BR171" s="63">
        <v>-97886</v>
      </c>
      <c r="BS171" s="63">
        <v>-263739</v>
      </c>
    </row>
    <row r="172" spans="1:71">
      <c r="B172" s="105" t="s">
        <v>139</v>
      </c>
      <c r="C172" s="23" t="s">
        <v>27</v>
      </c>
      <c r="S172" s="63">
        <v>13</v>
      </c>
      <c r="T172" s="63"/>
      <c r="U172" s="63"/>
      <c r="V172" s="63">
        <v>564266</v>
      </c>
      <c r="W172" s="63">
        <v>564266</v>
      </c>
      <c r="X172" s="63">
        <v>17</v>
      </c>
      <c r="Y172" s="63">
        <v>17</v>
      </c>
      <c r="Z172" s="63">
        <v>104</v>
      </c>
      <c r="AA172" s="63">
        <v>91</v>
      </c>
      <c r="AB172" s="63">
        <v>91</v>
      </c>
      <c r="AC172" s="63">
        <v>0</v>
      </c>
      <c r="AD172" s="63">
        <v>4</v>
      </c>
      <c r="AE172" s="63">
        <v>4</v>
      </c>
      <c r="AF172" s="63">
        <v>1</v>
      </c>
      <c r="AG172" s="63">
        <f t="shared" si="202"/>
        <v>1</v>
      </c>
      <c r="AH172" s="63">
        <v>0</v>
      </c>
      <c r="AI172" s="63">
        <v>0</v>
      </c>
      <c r="AJ172" s="63">
        <v>0</v>
      </c>
      <c r="AK172" s="63"/>
      <c r="AL172" s="63">
        <f t="shared" si="203"/>
        <v>0</v>
      </c>
      <c r="AM172" s="63"/>
      <c r="AN172" s="63"/>
      <c r="AO172" s="63"/>
      <c r="AP172" s="63"/>
      <c r="AQ172" s="63"/>
      <c r="AS172" s="63"/>
      <c r="AT172" s="63"/>
      <c r="AU172" s="63"/>
      <c r="AV172" s="63"/>
      <c r="AW172" s="63">
        <v>0</v>
      </c>
      <c r="AX172" s="63"/>
      <c r="AY172" s="63"/>
      <c r="AZ172" s="63"/>
      <c r="BA172" s="63"/>
      <c r="BB172" s="63"/>
      <c r="BC172" s="63"/>
      <c r="BD172" s="66"/>
      <c r="BE172" s="66"/>
      <c r="BF172" s="66"/>
      <c r="BG172" s="66"/>
      <c r="BH172" s="119"/>
      <c r="BI172" s="119"/>
      <c r="BJ172" s="63"/>
      <c r="BK172" s="63"/>
      <c r="BL172" s="66"/>
      <c r="BM172" s="63"/>
      <c r="BN172" s="63"/>
      <c r="BO172" s="63"/>
      <c r="BP172" s="63"/>
      <c r="BQ172" s="63"/>
      <c r="BR172" s="63"/>
      <c r="BS172" s="63"/>
    </row>
    <row r="173" spans="1:71">
      <c r="B173" s="105" t="s">
        <v>140</v>
      </c>
      <c r="C173" s="23" t="s">
        <v>27</v>
      </c>
      <c r="D173" s="63"/>
      <c r="E173" s="63"/>
      <c r="F173" s="63"/>
      <c r="G173" s="63"/>
      <c r="H173" s="63"/>
      <c r="I173" s="63">
        <v>-8739</v>
      </c>
      <c r="J173" s="63">
        <v>-19832</v>
      </c>
      <c r="K173" s="63">
        <v>-38307</v>
      </c>
      <c r="L173" s="63">
        <v>-59166</v>
      </c>
      <c r="M173" s="63">
        <v>-59166</v>
      </c>
      <c r="N173" s="63">
        <v>-9204</v>
      </c>
      <c r="O173" s="63">
        <v>-13408</v>
      </c>
      <c r="P173" s="63">
        <v>-21081</v>
      </c>
      <c r="Q173" s="63">
        <v>-43484</v>
      </c>
      <c r="R173" s="63">
        <v>-43484</v>
      </c>
      <c r="S173" s="63">
        <v>-13104</v>
      </c>
      <c r="T173" s="63">
        <v>-23784</v>
      </c>
      <c r="U173" s="63">
        <v>-36267</v>
      </c>
      <c r="V173" s="63">
        <v>-1440445</v>
      </c>
      <c r="W173" s="63">
        <v>-1440445</v>
      </c>
      <c r="X173" s="63">
        <v>-2402</v>
      </c>
      <c r="Y173" s="63">
        <v>-10487</v>
      </c>
      <c r="Z173" s="63">
        <v>-13357</v>
      </c>
      <c r="AA173" s="63">
        <v>-52449</v>
      </c>
      <c r="AB173" s="63">
        <v>-52449</v>
      </c>
      <c r="AC173" s="63">
        <v>-13180</v>
      </c>
      <c r="AD173" s="63">
        <v>-27835</v>
      </c>
      <c r="AE173" s="63">
        <v>-61454</v>
      </c>
      <c r="AF173" s="63">
        <v>-88587</v>
      </c>
      <c r="AG173" s="63">
        <f t="shared" si="202"/>
        <v>-88587</v>
      </c>
      <c r="AH173" s="63">
        <v>-18537</v>
      </c>
      <c r="AI173" s="63">
        <v>-38004</v>
      </c>
      <c r="AJ173" s="63">
        <v>-57413</v>
      </c>
      <c r="AK173" s="63">
        <v>-87318</v>
      </c>
      <c r="AL173" s="63">
        <f t="shared" si="203"/>
        <v>-87318</v>
      </c>
      <c r="AM173" s="63">
        <v>-19911</v>
      </c>
      <c r="AN173" s="63">
        <v>-44830</v>
      </c>
      <c r="AO173" s="63">
        <v>-71215</v>
      </c>
      <c r="AP173" s="63">
        <v>-96206</v>
      </c>
      <c r="AQ173" s="63">
        <f t="shared" si="204"/>
        <v>-96206</v>
      </c>
      <c r="AS173" s="63">
        <v>-19911</v>
      </c>
      <c r="AT173" s="63">
        <v>-44830</v>
      </c>
      <c r="AU173" s="63">
        <v>-71215</v>
      </c>
      <c r="AV173" s="63"/>
      <c r="AW173" s="63">
        <v>-96206</v>
      </c>
      <c r="AX173" s="63">
        <v>-18504</v>
      </c>
      <c r="AY173" s="63">
        <v>-41084</v>
      </c>
      <c r="AZ173" s="63">
        <v>-62842</v>
      </c>
      <c r="BA173" s="63"/>
      <c r="BB173" s="63">
        <v>-140173</v>
      </c>
      <c r="BC173" s="63">
        <v>-13956</v>
      </c>
      <c r="BD173" s="66">
        <v>-209515</v>
      </c>
      <c r="BE173" s="66">
        <v>-264354</v>
      </c>
      <c r="BF173" s="66"/>
      <c r="BG173" s="66">
        <v>-75433</v>
      </c>
      <c r="BH173" s="119">
        <v>-9044</v>
      </c>
      <c r="BI173" s="119">
        <v>-24940</v>
      </c>
      <c r="BJ173" s="63">
        <v>-64797</v>
      </c>
      <c r="BK173" s="63"/>
      <c r="BL173" s="66">
        <v>-88518</v>
      </c>
      <c r="BM173" s="63">
        <v>-8505</v>
      </c>
      <c r="BN173" s="63">
        <v>-26680</v>
      </c>
      <c r="BO173" s="63">
        <v>-34565</v>
      </c>
      <c r="BP173" s="63"/>
      <c r="BQ173" s="63">
        <v>-50116</v>
      </c>
      <c r="BR173" s="63">
        <v>-13593</v>
      </c>
      <c r="BS173" s="63">
        <v>-22462</v>
      </c>
    </row>
    <row r="174" spans="1:71">
      <c r="B174" s="105" t="s">
        <v>184</v>
      </c>
      <c r="C174" s="2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S174" s="63"/>
      <c r="AT174" s="63">
        <v>0</v>
      </c>
      <c r="AU174" s="63">
        <v>0</v>
      </c>
      <c r="AV174" s="63"/>
      <c r="AW174" s="63"/>
      <c r="AX174" s="63"/>
      <c r="AY174" s="63">
        <v>-37000</v>
      </c>
      <c r="AZ174" s="63">
        <v>-47936</v>
      </c>
      <c r="BA174" s="63"/>
      <c r="BB174" s="63"/>
      <c r="BC174" s="63"/>
      <c r="BD174" s="66">
        <v>-39064</v>
      </c>
      <c r="BE174" s="66">
        <v>-48308</v>
      </c>
      <c r="BF174" s="66"/>
      <c r="BG174" s="66"/>
      <c r="BH174" s="119"/>
      <c r="BI174" s="119"/>
      <c r="BJ174" s="63"/>
      <c r="BK174" s="63"/>
      <c r="BL174" s="66"/>
      <c r="BM174" s="63"/>
      <c r="BN174" s="63"/>
      <c r="BO174" s="63"/>
      <c r="BP174" s="63"/>
      <c r="BQ174" s="63"/>
      <c r="BR174" s="63"/>
      <c r="BS174" s="63"/>
    </row>
    <row r="175" spans="1:71">
      <c r="B175" s="105" t="s">
        <v>141</v>
      </c>
      <c r="C175" s="23" t="s">
        <v>27</v>
      </c>
      <c r="D175" s="63"/>
      <c r="E175" s="63"/>
      <c r="F175" s="63"/>
      <c r="G175" s="63"/>
      <c r="H175" s="63"/>
      <c r="I175" s="63"/>
      <c r="K175" s="63">
        <v>14158</v>
      </c>
      <c r="L175" s="63">
        <v>38035</v>
      </c>
      <c r="M175" s="63">
        <v>38035</v>
      </c>
      <c r="N175" s="63">
        <v>14386</v>
      </c>
      <c r="O175" s="63">
        <v>14386</v>
      </c>
      <c r="P175" s="63">
        <v>14529</v>
      </c>
      <c r="Q175" s="63">
        <v>22144</v>
      </c>
      <c r="R175" s="63">
        <v>22144</v>
      </c>
      <c r="S175" s="63" t="s">
        <v>133</v>
      </c>
      <c r="T175" s="63" t="s">
        <v>133</v>
      </c>
      <c r="U175" s="63" t="s">
        <v>133</v>
      </c>
      <c r="V175" s="63">
        <v>-55759</v>
      </c>
      <c r="W175" s="63">
        <v>-55759</v>
      </c>
      <c r="X175" s="63"/>
      <c r="Y175" s="63"/>
      <c r="Z175" s="63"/>
      <c r="AA175" s="63"/>
      <c r="AB175" s="63"/>
      <c r="AC175" s="63"/>
      <c r="AD175" s="63"/>
      <c r="AE175" s="63"/>
      <c r="AF175" s="63"/>
      <c r="AG175" s="63"/>
      <c r="AH175" s="63"/>
      <c r="AI175" s="63"/>
      <c r="AK175" s="63"/>
      <c r="AL175" s="63"/>
      <c r="AM175" s="63"/>
      <c r="AN175" s="63"/>
      <c r="AO175" s="63"/>
      <c r="AP175" s="63"/>
      <c r="AQ175" s="63"/>
      <c r="AS175" s="63"/>
      <c r="AT175" s="63"/>
      <c r="AU175" s="63"/>
      <c r="AV175" s="63"/>
      <c r="AW175" s="63"/>
      <c r="AX175" s="63"/>
      <c r="AY175" s="63"/>
      <c r="AZ175" s="63"/>
      <c r="BA175" s="63"/>
      <c r="BB175" s="63"/>
      <c r="BC175" s="63"/>
      <c r="BD175" s="66"/>
      <c r="BE175" s="66"/>
      <c r="BF175" s="66"/>
      <c r="BG175" s="66"/>
      <c r="BH175" s="119"/>
      <c r="BI175" s="119"/>
      <c r="BJ175" s="63"/>
      <c r="BK175" s="63"/>
      <c r="BL175" s="66"/>
      <c r="BM175" s="63"/>
      <c r="BN175" s="63"/>
      <c r="BO175" s="63"/>
      <c r="BP175" s="63"/>
      <c r="BQ175" s="63"/>
      <c r="BR175" s="63"/>
      <c r="BS175" s="63"/>
    </row>
    <row r="176" spans="1:71">
      <c r="B176" s="105" t="s">
        <v>127</v>
      </c>
      <c r="C176" s="23" t="s">
        <v>27</v>
      </c>
      <c r="D176" s="63"/>
      <c r="E176" s="63"/>
      <c r="F176" s="63"/>
      <c r="G176" s="63"/>
      <c r="H176" s="63"/>
      <c r="I176" s="63">
        <v>2764</v>
      </c>
      <c r="J176" s="63">
        <v>6729</v>
      </c>
      <c r="K176" s="63">
        <v>25913</v>
      </c>
      <c r="L176" s="63">
        <v>52986</v>
      </c>
      <c r="M176" s="63">
        <v>52986</v>
      </c>
      <c r="N176" s="63">
        <v>4112</v>
      </c>
      <c r="O176" s="63">
        <v>4939</v>
      </c>
      <c r="P176" s="63">
        <v>7855</v>
      </c>
      <c r="Q176" s="63">
        <v>11310</v>
      </c>
      <c r="R176" s="63">
        <v>11310</v>
      </c>
      <c r="S176" s="63">
        <v>5094</v>
      </c>
      <c r="T176" s="63">
        <v>6049</v>
      </c>
      <c r="U176" s="63">
        <v>8236</v>
      </c>
      <c r="V176" s="63">
        <v>11589</v>
      </c>
      <c r="W176" s="63">
        <v>11589</v>
      </c>
      <c r="X176" s="63">
        <v>5975</v>
      </c>
      <c r="Y176" s="63">
        <v>13544</v>
      </c>
      <c r="Z176" s="63">
        <v>34465</v>
      </c>
      <c r="AA176" s="63">
        <v>43374</v>
      </c>
      <c r="AB176" s="63">
        <v>43374</v>
      </c>
      <c r="AC176" s="63">
        <v>9420</v>
      </c>
      <c r="AD176" s="63">
        <v>5508</v>
      </c>
      <c r="AE176" s="63">
        <v>8228</v>
      </c>
      <c r="AF176" s="63">
        <v>11242</v>
      </c>
      <c r="AG176" s="63">
        <f>AF176</f>
        <v>11242</v>
      </c>
      <c r="AH176" s="63">
        <v>5676</v>
      </c>
      <c r="AI176" s="63">
        <v>10338</v>
      </c>
      <c r="AJ176" s="63">
        <v>9592</v>
      </c>
      <c r="AK176" s="63">
        <v>12684</v>
      </c>
      <c r="AL176" s="63">
        <f>AK176</f>
        <v>12684</v>
      </c>
      <c r="AM176" s="63">
        <v>3790</v>
      </c>
      <c r="AN176" s="63">
        <v>5836</v>
      </c>
      <c r="AO176" s="63">
        <v>7360</v>
      </c>
      <c r="AP176" s="63">
        <v>10175</v>
      </c>
      <c r="AQ176" s="63">
        <f>AP176</f>
        <v>10175</v>
      </c>
      <c r="AS176" s="63">
        <v>3790</v>
      </c>
      <c r="AT176" s="63">
        <v>5836</v>
      </c>
      <c r="AU176" s="63">
        <v>7360</v>
      </c>
      <c r="AV176" s="63"/>
      <c r="AW176" s="63">
        <v>10175</v>
      </c>
      <c r="AX176" s="63">
        <v>7730</v>
      </c>
      <c r="AY176" s="63">
        <v>10316</v>
      </c>
      <c r="AZ176" s="63">
        <v>14043</v>
      </c>
      <c r="BA176" s="63"/>
      <c r="BB176" s="63">
        <v>17822</v>
      </c>
      <c r="BC176" s="63">
        <v>3251</v>
      </c>
      <c r="BD176" s="66">
        <v>6132</v>
      </c>
      <c r="BE176" s="66">
        <v>34344</v>
      </c>
      <c r="BF176" s="66"/>
      <c r="BG176" s="66">
        <v>36859</v>
      </c>
      <c r="BH176" s="119">
        <v>5378</v>
      </c>
      <c r="BI176" s="119">
        <v>6471</v>
      </c>
      <c r="BJ176" s="63">
        <v>7807</v>
      </c>
      <c r="BK176" s="63"/>
      <c r="BL176" s="66">
        <v>9056</v>
      </c>
      <c r="BM176" s="63">
        <v>173</v>
      </c>
      <c r="BN176" s="63">
        <v>351</v>
      </c>
      <c r="BO176" s="63">
        <v>10080</v>
      </c>
      <c r="BP176" s="63"/>
      <c r="BQ176" s="63">
        <v>18934</v>
      </c>
      <c r="BR176" s="63">
        <v>23273</v>
      </c>
      <c r="BS176" s="63">
        <v>37772</v>
      </c>
    </row>
    <row r="177" spans="1:71">
      <c r="B177" s="105" t="s">
        <v>142</v>
      </c>
      <c r="C177" s="23" t="s">
        <v>27</v>
      </c>
      <c r="D177" s="63"/>
      <c r="E177" s="63"/>
      <c r="F177" s="63"/>
      <c r="G177" s="63"/>
      <c r="H177" s="63"/>
      <c r="I177" s="63"/>
      <c r="K177" s="63"/>
      <c r="L177" s="63">
        <v>351</v>
      </c>
      <c r="M177" s="63">
        <v>351</v>
      </c>
      <c r="N177" s="63"/>
      <c r="O177" s="63"/>
      <c r="P177" s="63"/>
      <c r="Q177" s="63" t="s">
        <v>133</v>
      </c>
      <c r="R177" s="63" t="s">
        <v>133</v>
      </c>
      <c r="S177" s="63"/>
      <c r="T177" s="63"/>
      <c r="U177" s="63"/>
      <c r="V177" s="63" t="s">
        <v>133</v>
      </c>
      <c r="W177" s="63" t="s">
        <v>133</v>
      </c>
      <c r="X177" s="63"/>
      <c r="Y177" s="63"/>
      <c r="Z177" s="63"/>
      <c r="AA177" s="63"/>
      <c r="AB177" s="63"/>
      <c r="AC177" s="63"/>
      <c r="AD177" s="63"/>
      <c r="AE177" s="63"/>
      <c r="AF177" s="63"/>
      <c r="AG177" s="63"/>
      <c r="AH177" s="63"/>
      <c r="AI177" s="63"/>
      <c r="AJ177" s="63"/>
      <c r="AK177" s="63"/>
      <c r="AL177" s="63"/>
      <c r="AM177" s="63"/>
      <c r="AN177" s="63"/>
      <c r="AO177" s="63"/>
      <c r="AP177" s="63"/>
      <c r="AQ177" s="63"/>
      <c r="AS177" s="63"/>
      <c r="AT177" s="63"/>
      <c r="AU177" s="63"/>
      <c r="AV177" s="63"/>
      <c r="AW177" s="63"/>
      <c r="AX177" s="63"/>
      <c r="AY177" s="63"/>
      <c r="AZ177" s="63"/>
      <c r="BA177" s="63"/>
      <c r="BB177" s="63"/>
      <c r="BC177" s="63"/>
      <c r="BD177" s="66"/>
      <c r="BE177" s="66"/>
      <c r="BF177" s="66"/>
      <c r="BG177" s="66"/>
      <c r="BH177" s="119"/>
      <c r="BI177" s="119"/>
      <c r="BJ177" s="63"/>
      <c r="BK177" s="63"/>
      <c r="BL177" s="66"/>
      <c r="BM177" s="63"/>
      <c r="BN177" s="63"/>
      <c r="BO177" s="63"/>
      <c r="BP177" s="63"/>
      <c r="BQ177" s="63"/>
      <c r="BR177" s="63"/>
      <c r="BS177" s="63"/>
    </row>
    <row r="178" spans="1:71">
      <c r="B178" s="105" t="s">
        <v>129</v>
      </c>
      <c r="C178" s="23" t="s">
        <v>27</v>
      </c>
      <c r="D178" s="63"/>
      <c r="E178" s="63"/>
      <c r="F178" s="63"/>
      <c r="G178" s="63"/>
      <c r="H178" s="63"/>
      <c r="I178" s="63">
        <v>596</v>
      </c>
      <c r="J178" s="63">
        <v>269464</v>
      </c>
      <c r="K178" s="63">
        <v>102226</v>
      </c>
      <c r="L178" s="63">
        <v>27143</v>
      </c>
      <c r="M178" s="63">
        <v>27143</v>
      </c>
      <c r="N178" s="63">
        <v>78171</v>
      </c>
      <c r="O178" s="63">
        <v>77334</v>
      </c>
      <c r="P178" s="63">
        <v>77338</v>
      </c>
      <c r="Q178" s="63">
        <v>75448</v>
      </c>
      <c r="R178" s="63">
        <v>75448</v>
      </c>
      <c r="S178" s="63">
        <v>-25217</v>
      </c>
      <c r="T178" s="63">
        <v>-12853</v>
      </c>
      <c r="U178" s="63">
        <v>-15723</v>
      </c>
      <c r="V178" s="63">
        <v>-17399</v>
      </c>
      <c r="W178" s="63">
        <v>-17399</v>
      </c>
      <c r="X178" s="63">
        <v>3800</v>
      </c>
      <c r="Y178" s="63">
        <v>23671</v>
      </c>
      <c r="Z178" s="63">
        <v>15301</v>
      </c>
      <c r="AA178" s="63">
        <v>10576.157122302588</v>
      </c>
      <c r="AB178" s="63">
        <v>10576.157122302588</v>
      </c>
      <c r="AC178" s="63">
        <v>-3423</v>
      </c>
      <c r="AD178" s="63">
        <v>-2056</v>
      </c>
      <c r="AE178" s="63">
        <v>-3308</v>
      </c>
      <c r="AF178" s="63">
        <v>843</v>
      </c>
      <c r="AG178" s="63">
        <f t="shared" si="202"/>
        <v>843</v>
      </c>
      <c r="AH178" s="63">
        <v>-1697</v>
      </c>
      <c r="AI178" s="63">
        <v>-1583</v>
      </c>
      <c r="AJ178" s="63">
        <v>-3848</v>
      </c>
      <c r="AK178" s="63">
        <v>-9223</v>
      </c>
      <c r="AL178" s="63">
        <f t="shared" si="203"/>
        <v>-9223</v>
      </c>
      <c r="AM178" s="63">
        <v>11731</v>
      </c>
      <c r="AN178" s="63">
        <v>5757</v>
      </c>
      <c r="AO178" s="63">
        <v>416</v>
      </c>
      <c r="AP178" s="63">
        <v>-2476</v>
      </c>
      <c r="AQ178" s="63">
        <f t="shared" si="204"/>
        <v>-2476</v>
      </c>
      <c r="AS178" s="63">
        <v>11731</v>
      </c>
      <c r="AT178" s="63">
        <v>5757</v>
      </c>
      <c r="AU178" s="63">
        <v>416</v>
      </c>
      <c r="AV178" s="63"/>
      <c r="AW178" s="63">
        <v>-2476</v>
      </c>
      <c r="AX178" s="63">
        <v>-597</v>
      </c>
      <c r="AY178" s="63">
        <v>-1251</v>
      </c>
      <c r="AZ178" s="63">
        <v>-1921</v>
      </c>
      <c r="BA178" s="63"/>
      <c r="BB178" s="63">
        <v>-2249</v>
      </c>
      <c r="BC178" s="63">
        <v>-1275</v>
      </c>
      <c r="BD178" s="66">
        <v>-1986</v>
      </c>
      <c r="BE178" s="66">
        <v>-2192</v>
      </c>
      <c r="BF178" s="66"/>
      <c r="BG178" s="66">
        <v>-2192</v>
      </c>
      <c r="BH178" s="119">
        <v>-83</v>
      </c>
      <c r="BI178" s="119">
        <v>-425</v>
      </c>
      <c r="BJ178" s="63">
        <v>18475</v>
      </c>
      <c r="BK178" s="63"/>
      <c r="BL178" s="66">
        <v>18475</v>
      </c>
      <c r="BM178" s="63">
        <v>0</v>
      </c>
      <c r="BN178" s="63">
        <v>6300</v>
      </c>
      <c r="BO178" s="63">
        <v>6300</v>
      </c>
      <c r="BP178" s="63"/>
      <c r="BQ178" s="63">
        <v>6300</v>
      </c>
      <c r="BR178" s="63">
        <v>20111</v>
      </c>
      <c r="BS178" s="63">
        <v>31111</v>
      </c>
    </row>
    <row r="179" spans="1:71">
      <c r="B179" s="115"/>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S179" s="63"/>
      <c r="AT179" s="63"/>
      <c r="AU179" s="63"/>
      <c r="AV179" s="63"/>
      <c r="AW179" s="63"/>
      <c r="AX179" s="63"/>
      <c r="AY179" s="63"/>
      <c r="AZ179" s="63"/>
      <c r="BA179" s="63"/>
      <c r="BB179" s="63"/>
      <c r="BC179" s="63"/>
      <c r="BD179" s="66"/>
      <c r="BE179" s="66"/>
      <c r="BF179" s="66"/>
      <c r="BG179" s="66"/>
      <c r="BH179" s="63"/>
      <c r="BI179" s="63"/>
      <c r="BJ179" s="63"/>
      <c r="BK179" s="63"/>
      <c r="BL179" s="66"/>
      <c r="BM179" s="63"/>
      <c r="BN179" s="63"/>
      <c r="BO179" s="63"/>
      <c r="BP179" s="63"/>
      <c r="BQ179" s="63"/>
      <c r="BR179" s="63"/>
      <c r="BS179" s="63"/>
    </row>
    <row r="180" spans="1:71" s="18" customFormat="1">
      <c r="B180" s="18" t="s">
        <v>143</v>
      </c>
      <c r="C180" s="116"/>
      <c r="D180" s="108"/>
      <c r="E180" s="108"/>
      <c r="F180" s="108"/>
      <c r="G180" s="108"/>
      <c r="H180" s="108"/>
      <c r="I180" s="108">
        <v>-273375</v>
      </c>
      <c r="J180" s="108">
        <v>-123621</v>
      </c>
      <c r="K180" s="108">
        <v>-997370</v>
      </c>
      <c r="L180" s="108">
        <v>-1926416</v>
      </c>
      <c r="M180" s="108">
        <f t="shared" ref="M180:AP180" si="212">SUM(M163:M178)</f>
        <v>-1873430</v>
      </c>
      <c r="N180" s="108">
        <f t="shared" si="212"/>
        <v>-187872</v>
      </c>
      <c r="O180" s="108">
        <f t="shared" si="212"/>
        <v>-728763</v>
      </c>
      <c r="P180" s="108">
        <f t="shared" si="212"/>
        <v>-1276041</v>
      </c>
      <c r="Q180" s="108">
        <f t="shared" si="212"/>
        <v>-1267502</v>
      </c>
      <c r="R180" s="108">
        <f t="shared" si="212"/>
        <v>-1267502</v>
      </c>
      <c r="S180" s="108">
        <f t="shared" si="212"/>
        <v>188312</v>
      </c>
      <c r="T180" s="108">
        <f t="shared" si="212"/>
        <v>19177</v>
      </c>
      <c r="U180" s="108">
        <f t="shared" si="212"/>
        <v>-277072</v>
      </c>
      <c r="V180" s="108">
        <f t="shared" si="212"/>
        <v>-887516</v>
      </c>
      <c r="W180" s="108">
        <f t="shared" si="212"/>
        <v>-887516</v>
      </c>
      <c r="X180" s="108">
        <f t="shared" si="212"/>
        <v>-166780</v>
      </c>
      <c r="Y180" s="108">
        <f t="shared" si="212"/>
        <v>-445277</v>
      </c>
      <c r="Z180" s="108">
        <f t="shared" si="212"/>
        <v>-879857</v>
      </c>
      <c r="AA180" s="108">
        <f t="shared" si="212"/>
        <v>-1695695.1004298388</v>
      </c>
      <c r="AB180" s="108">
        <f t="shared" si="212"/>
        <v>-1695695.1004298388</v>
      </c>
      <c r="AC180" s="108">
        <f t="shared" si="212"/>
        <v>-193950</v>
      </c>
      <c r="AD180" s="108">
        <f t="shared" si="212"/>
        <v>-261140</v>
      </c>
      <c r="AE180" s="108">
        <f t="shared" si="212"/>
        <v>-382332</v>
      </c>
      <c r="AF180" s="108">
        <f t="shared" si="212"/>
        <v>-431789</v>
      </c>
      <c r="AG180" s="108">
        <f t="shared" si="212"/>
        <v>-431789</v>
      </c>
      <c r="AH180" s="108">
        <f t="shared" si="212"/>
        <v>-57642</v>
      </c>
      <c r="AI180" s="108">
        <f t="shared" si="212"/>
        <v>-162015</v>
      </c>
      <c r="AJ180" s="108">
        <f>SUM(AJ163:AJ178)</f>
        <v>-204104</v>
      </c>
      <c r="AK180" s="108">
        <f t="shared" si="212"/>
        <v>-287422</v>
      </c>
      <c r="AL180" s="108">
        <f>SUM(AL163:AL178)</f>
        <v>-287422</v>
      </c>
      <c r="AM180" s="108">
        <f t="shared" si="212"/>
        <v>-256030</v>
      </c>
      <c r="AN180" s="108">
        <f t="shared" si="212"/>
        <v>-48487</v>
      </c>
      <c r="AO180" s="108">
        <f t="shared" si="212"/>
        <v>-426873</v>
      </c>
      <c r="AP180" s="108">
        <f t="shared" si="212"/>
        <v>-358370</v>
      </c>
      <c r="AQ180" s="108">
        <f>SUM(AQ163:AQ178)</f>
        <v>-358370</v>
      </c>
      <c r="AS180" s="108">
        <f t="shared" ref="AS180" si="213">SUM(AS163:AS178)</f>
        <v>-256030</v>
      </c>
      <c r="AT180" s="108">
        <f>SUM(AT163:AT178)</f>
        <v>-48487</v>
      </c>
      <c r="AU180" s="108">
        <f>SUM(AU163:AU178)</f>
        <v>-426873</v>
      </c>
      <c r="AV180" s="108"/>
      <c r="AW180" s="108">
        <f>SUM(AW163:AW178)</f>
        <v>-358370</v>
      </c>
      <c r="AX180" s="108">
        <f t="shared" ref="AX180" si="214">SUM(AX163:AX178)</f>
        <v>-288522</v>
      </c>
      <c r="AY180" s="108">
        <f>SUM(AY163:AY178)</f>
        <v>-721928</v>
      </c>
      <c r="AZ180" s="108">
        <f>SUM(AZ163:AZ178)</f>
        <v>-1077757</v>
      </c>
      <c r="BA180" s="108"/>
      <c r="BB180" s="108">
        <f>SUM(BB163:BB178)</f>
        <v>-1713312</v>
      </c>
      <c r="BC180" s="108">
        <f>SUM(BC163:BC178)</f>
        <v>92197</v>
      </c>
      <c r="BD180" s="109">
        <f>SUM(BD163:BD178)</f>
        <v>54724</v>
      </c>
      <c r="BE180" s="109">
        <f>SUM(BE163:BE178)</f>
        <v>85690</v>
      </c>
      <c r="BF180" s="109"/>
      <c r="BG180" s="109">
        <f t="shared" ref="BG180:BJ180" si="215">SUM(BG163:BG178)</f>
        <v>33608</v>
      </c>
      <c r="BH180" s="108">
        <f t="shared" si="215"/>
        <v>-29127</v>
      </c>
      <c r="BI180" s="108">
        <f t="shared" si="215"/>
        <v>-102800</v>
      </c>
      <c r="BJ180" s="108">
        <f t="shared" si="215"/>
        <v>-352749</v>
      </c>
      <c r="BK180" s="108"/>
      <c r="BL180" s="109">
        <f t="shared" ref="BL180:BO180" si="216">SUM(BL163:BL178)</f>
        <v>-542653</v>
      </c>
      <c r="BM180" s="108">
        <f t="shared" si="216"/>
        <v>-97246</v>
      </c>
      <c r="BN180" s="108">
        <f t="shared" si="216"/>
        <v>-213668</v>
      </c>
      <c r="BO180" s="108">
        <f t="shared" si="216"/>
        <v>-461401</v>
      </c>
      <c r="BP180" s="108"/>
      <c r="BQ180" s="108">
        <f t="shared" ref="BQ180:BS180" si="217">SUM(BQ163:BQ178)</f>
        <v>-748957</v>
      </c>
      <c r="BR180" s="108">
        <f t="shared" si="217"/>
        <v>-25746</v>
      </c>
      <c r="BS180" s="108">
        <f>SUM(BS163:BS178)</f>
        <v>-170794</v>
      </c>
    </row>
    <row r="181" spans="1:71">
      <c r="B181" s="115"/>
      <c r="D181" s="63"/>
      <c r="E181" s="63"/>
      <c r="F181" s="63"/>
      <c r="G181" s="63"/>
      <c r="H181" s="63"/>
      <c r="I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S181" s="63"/>
      <c r="AT181" s="63"/>
      <c r="AU181" s="63"/>
      <c r="AV181" s="63"/>
      <c r="AW181" s="63"/>
      <c r="AX181" s="63"/>
      <c r="AY181" s="63"/>
      <c r="AZ181" s="63"/>
      <c r="BA181" s="63"/>
      <c r="BB181" s="63"/>
      <c r="BC181" s="63"/>
      <c r="BD181" s="66"/>
      <c r="BE181" s="66"/>
      <c r="BF181" s="66"/>
      <c r="BG181" s="66"/>
      <c r="BH181" s="63"/>
      <c r="BI181" s="63"/>
      <c r="BJ181" s="63"/>
      <c r="BK181" s="63"/>
      <c r="BL181" s="66"/>
      <c r="BM181" s="63"/>
      <c r="BN181" s="63"/>
      <c r="BO181" s="63"/>
      <c r="BP181" s="63"/>
      <c r="BQ181" s="63"/>
      <c r="BR181" s="63"/>
      <c r="BS181" s="63"/>
    </row>
    <row r="182" spans="1:71">
      <c r="A182" s="18" t="s">
        <v>144</v>
      </c>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S182" s="103"/>
      <c r="AT182" s="103"/>
      <c r="AU182" s="103"/>
      <c r="AV182" s="103"/>
      <c r="AW182" s="103"/>
      <c r="AX182" s="103"/>
      <c r="AY182" s="103"/>
      <c r="AZ182" s="103"/>
      <c r="BA182" s="103"/>
      <c r="BB182" s="103"/>
      <c r="BC182" s="63"/>
      <c r="BD182" s="66"/>
      <c r="BE182" s="66"/>
      <c r="BF182" s="104"/>
      <c r="BG182" s="104"/>
      <c r="BH182" s="63"/>
      <c r="BI182" s="63"/>
      <c r="BJ182" s="63"/>
      <c r="BK182" s="63"/>
      <c r="BL182" s="104"/>
      <c r="BM182" s="63"/>
      <c r="BN182" s="63"/>
      <c r="BO182" s="63"/>
      <c r="BP182" s="63"/>
      <c r="BQ182" s="63"/>
      <c r="BR182" s="63"/>
      <c r="BS182" s="63"/>
    </row>
    <row r="183" spans="1:71">
      <c r="B183" s="105" t="s">
        <v>145</v>
      </c>
      <c r="C183" s="23" t="s">
        <v>27</v>
      </c>
      <c r="D183" s="63"/>
      <c r="E183" s="63"/>
      <c r="F183" s="63"/>
      <c r="G183" s="63"/>
      <c r="H183" s="63"/>
      <c r="I183" s="63">
        <v>10226</v>
      </c>
      <c r="J183" s="63">
        <v>10226</v>
      </c>
      <c r="K183" s="63">
        <v>12889</v>
      </c>
      <c r="L183" s="63">
        <v>83512</v>
      </c>
      <c r="M183" s="63">
        <v>83512</v>
      </c>
      <c r="N183" s="63">
        <v>104351</v>
      </c>
      <c r="O183" s="63">
        <v>104351</v>
      </c>
      <c r="P183" s="63">
        <v>104351</v>
      </c>
      <c r="Q183" s="63">
        <v>888949</v>
      </c>
      <c r="R183" s="63">
        <v>888949</v>
      </c>
      <c r="S183" s="63">
        <v>156321</v>
      </c>
      <c r="T183" s="63">
        <v>156344</v>
      </c>
      <c r="U183" s="63">
        <v>156344</v>
      </c>
      <c r="V183" s="63">
        <v>156321</v>
      </c>
      <c r="W183" s="63">
        <v>156321</v>
      </c>
      <c r="X183" s="63" t="s">
        <v>133</v>
      </c>
      <c r="Y183" s="63"/>
      <c r="Z183" s="63"/>
      <c r="AA183" s="63"/>
      <c r="AB183" s="63"/>
      <c r="AC183" s="63"/>
      <c r="AD183" s="63"/>
      <c r="AE183" s="63"/>
      <c r="AF183" s="63">
        <v>608496</v>
      </c>
      <c r="AG183" s="63">
        <f t="shared" si="202"/>
        <v>608496</v>
      </c>
      <c r="AH183" s="63"/>
      <c r="AI183" s="63"/>
      <c r="AJ183" s="63"/>
      <c r="AK183" s="63"/>
      <c r="AL183" s="63"/>
      <c r="AM183" s="63"/>
      <c r="AN183" s="63"/>
      <c r="AO183" s="63"/>
      <c r="AP183" s="63"/>
      <c r="AQ183" s="63"/>
      <c r="AS183" s="63"/>
      <c r="AT183" s="63"/>
      <c r="AU183" s="63"/>
      <c r="AV183" s="63"/>
      <c r="AW183" s="63">
        <v>0</v>
      </c>
      <c r="AX183" s="63"/>
      <c r="AY183" s="63"/>
      <c r="AZ183" s="63"/>
      <c r="BA183" s="63"/>
      <c r="BB183" s="63"/>
      <c r="BC183" s="63"/>
      <c r="BD183" s="66"/>
      <c r="BE183" s="66"/>
      <c r="BF183" s="66"/>
      <c r="BG183" s="66"/>
      <c r="BH183" s="63"/>
      <c r="BI183" s="63"/>
      <c r="BJ183" s="63"/>
      <c r="BK183" s="63"/>
      <c r="BL183" s="66"/>
      <c r="BM183" s="63"/>
      <c r="BN183" s="63"/>
      <c r="BO183" s="63"/>
      <c r="BP183" s="63"/>
      <c r="BQ183" s="63">
        <v>549038</v>
      </c>
      <c r="BR183" s="63"/>
      <c r="BS183" s="63"/>
    </row>
    <row r="184" spans="1:71" s="24" customFormat="1">
      <c r="B184" s="117" t="s">
        <v>165</v>
      </c>
      <c r="C184" s="118" t="s">
        <v>27</v>
      </c>
      <c r="D184" s="66"/>
      <c r="E184" s="66"/>
      <c r="F184" s="66"/>
      <c r="G184" s="66"/>
      <c r="H184" s="66"/>
      <c r="I184" s="66">
        <v>-203</v>
      </c>
      <c r="J184" s="66">
        <v>-203</v>
      </c>
      <c r="K184" s="66">
        <v>-203</v>
      </c>
      <c r="L184" s="66">
        <v>-203</v>
      </c>
      <c r="M184" s="66">
        <v>-203</v>
      </c>
      <c r="N184" s="66"/>
      <c r="O184" s="66">
        <v>-148</v>
      </c>
      <c r="P184" s="66">
        <v>-148</v>
      </c>
      <c r="Q184" s="66" t="s">
        <v>133</v>
      </c>
      <c r="R184" s="66" t="s">
        <v>133</v>
      </c>
      <c r="S184" s="66"/>
      <c r="T184" s="66">
        <v>808</v>
      </c>
      <c r="U184" s="66">
        <v>792</v>
      </c>
      <c r="V184" s="66">
        <v>4661</v>
      </c>
      <c r="W184" s="66">
        <v>4661</v>
      </c>
      <c r="X184" s="66" t="s">
        <v>133</v>
      </c>
      <c r="Y184" s="66">
        <v>45</v>
      </c>
      <c r="Z184" s="66"/>
      <c r="AA184" s="66"/>
      <c r="AB184" s="66"/>
      <c r="AC184" s="66"/>
      <c r="AD184" s="66"/>
      <c r="AE184" s="66"/>
      <c r="AF184" s="66"/>
      <c r="AG184" s="66"/>
      <c r="AH184" s="66"/>
      <c r="AI184" s="66"/>
      <c r="AJ184" s="66"/>
      <c r="AK184" s="66"/>
      <c r="AL184" s="66"/>
      <c r="AM184" s="66"/>
      <c r="AN184" s="66"/>
      <c r="AO184" s="66"/>
      <c r="AP184" s="66"/>
      <c r="AQ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v>-23</v>
      </c>
    </row>
    <row r="185" spans="1:71" s="24" customFormat="1">
      <c r="B185" s="117" t="s">
        <v>189</v>
      </c>
      <c r="C185" s="118"/>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S185" s="66"/>
      <c r="AT185" s="66"/>
      <c r="AU185" s="66"/>
      <c r="AV185" s="66"/>
      <c r="AW185" s="66"/>
      <c r="AX185" s="66">
        <v>-289588</v>
      </c>
      <c r="AY185" s="66"/>
      <c r="AZ185" s="66"/>
      <c r="BA185" s="66"/>
      <c r="BB185" s="66">
        <v>-294105</v>
      </c>
      <c r="BC185" s="66"/>
      <c r="BD185" s="66">
        <v>-3225</v>
      </c>
      <c r="BE185" s="66">
        <v>-3225</v>
      </c>
      <c r="BF185" s="66"/>
      <c r="BG185" s="66">
        <v>-3225</v>
      </c>
      <c r="BH185" s="66"/>
      <c r="BI185" s="66"/>
      <c r="BJ185" s="66"/>
      <c r="BK185" s="66"/>
      <c r="BL185" s="66"/>
      <c r="BM185" s="66"/>
      <c r="BN185" s="66"/>
      <c r="BO185" s="66"/>
      <c r="BP185" s="66"/>
      <c r="BQ185" s="66"/>
      <c r="BR185" s="66"/>
      <c r="BS185" s="66"/>
    </row>
    <row r="186" spans="1:71">
      <c r="B186" s="26" t="s">
        <v>205</v>
      </c>
      <c r="BQ186" s="131">
        <v>3202790</v>
      </c>
      <c r="BR186" s="66">
        <v>0</v>
      </c>
      <c r="BS186" s="66">
        <v>0</v>
      </c>
    </row>
    <row r="187" spans="1:71">
      <c r="B187" s="105" t="s">
        <v>146</v>
      </c>
      <c r="C187" s="23" t="s">
        <v>27</v>
      </c>
      <c r="D187" s="63"/>
      <c r="E187" s="63"/>
      <c r="F187" s="63"/>
      <c r="G187" s="63"/>
      <c r="H187" s="63"/>
      <c r="I187" s="63">
        <v>84423</v>
      </c>
      <c r="J187" s="63">
        <v>179578</v>
      </c>
      <c r="K187" s="63">
        <v>1034512</v>
      </c>
      <c r="L187" s="63">
        <v>2185663</v>
      </c>
      <c r="M187" s="63">
        <v>2185663</v>
      </c>
      <c r="N187" s="63">
        <v>458742</v>
      </c>
      <c r="O187" s="63">
        <v>1147107</v>
      </c>
      <c r="P187" s="63">
        <v>1401245</v>
      </c>
      <c r="Q187" s="63">
        <v>2043518</v>
      </c>
      <c r="R187" s="63">
        <v>2043518</v>
      </c>
      <c r="S187" s="63">
        <v>83608</v>
      </c>
      <c r="T187" s="63">
        <v>278833</v>
      </c>
      <c r="U187" s="63">
        <v>428080</v>
      </c>
      <c r="V187" s="63">
        <v>1042820</v>
      </c>
      <c r="W187" s="63">
        <v>1042820</v>
      </c>
      <c r="X187" s="63">
        <v>129299</v>
      </c>
      <c r="Y187" s="63">
        <v>709543</v>
      </c>
      <c r="Z187" s="63">
        <v>1161306</v>
      </c>
      <c r="AA187" s="63">
        <v>1791484</v>
      </c>
      <c r="AB187" s="63">
        <v>1791484</v>
      </c>
      <c r="AC187" s="63">
        <v>607590</v>
      </c>
      <c r="AD187" s="63">
        <v>844282</v>
      </c>
      <c r="AE187" s="63">
        <v>1655987</v>
      </c>
      <c r="AF187" s="63">
        <v>1820016</v>
      </c>
      <c r="AG187" s="63">
        <f t="shared" ref="AG187:AG195" si="218">AF187</f>
        <v>1820016</v>
      </c>
      <c r="AH187" s="63">
        <v>49726</v>
      </c>
      <c r="AI187" s="63">
        <v>908748</v>
      </c>
      <c r="AJ187" s="63">
        <v>1275470</v>
      </c>
      <c r="AK187" s="63">
        <v>1305384</v>
      </c>
      <c r="AL187" s="63">
        <f t="shared" ref="AL187:AL195" si="219">AK187</f>
        <v>1305384</v>
      </c>
      <c r="AM187" s="63">
        <v>5004</v>
      </c>
      <c r="AN187" s="63">
        <v>382663</v>
      </c>
      <c r="AO187" s="63">
        <v>769162</v>
      </c>
      <c r="AP187" s="63">
        <v>779062</v>
      </c>
      <c r="AQ187" s="63">
        <f t="shared" ref="AQ187:AQ195" si="220">AP187</f>
        <v>779062</v>
      </c>
      <c r="AS187" s="63">
        <v>5004</v>
      </c>
      <c r="AT187" s="63">
        <v>382663</v>
      </c>
      <c r="AU187" s="63">
        <v>769162</v>
      </c>
      <c r="AV187" s="63"/>
      <c r="AW187" s="63">
        <v>779062</v>
      </c>
      <c r="AX187" s="63">
        <v>594354</v>
      </c>
      <c r="AY187" s="63">
        <v>1038473</v>
      </c>
      <c r="AZ187" s="63">
        <v>1349970</v>
      </c>
      <c r="BA187" s="63"/>
      <c r="BB187" s="63">
        <v>1781728</v>
      </c>
      <c r="BC187" s="63">
        <v>596131</v>
      </c>
      <c r="BD187" s="66">
        <v>689809</v>
      </c>
      <c r="BE187" s="66">
        <v>689809</v>
      </c>
      <c r="BF187" s="66"/>
      <c r="BG187" s="66">
        <v>1425184</v>
      </c>
      <c r="BH187" s="66">
        <v>0</v>
      </c>
      <c r="BI187" s="66">
        <v>0</v>
      </c>
      <c r="BJ187" s="66">
        <v>0</v>
      </c>
      <c r="BK187" s="66"/>
      <c r="BL187" s="66">
        <v>0</v>
      </c>
      <c r="BM187" s="66">
        <v>0</v>
      </c>
      <c r="BN187" s="66"/>
      <c r="BO187" s="66"/>
      <c r="BP187" s="66"/>
      <c r="BQ187" s="66">
        <v>2361875</v>
      </c>
      <c r="BR187" s="66">
        <v>0</v>
      </c>
      <c r="BS187" s="66">
        <v>0</v>
      </c>
    </row>
    <row r="188" spans="1:71">
      <c r="B188" s="105" t="s">
        <v>147</v>
      </c>
      <c r="C188" s="23" t="s">
        <v>27</v>
      </c>
      <c r="D188" s="63"/>
      <c r="E188" s="63"/>
      <c r="F188" s="63"/>
      <c r="G188" s="63"/>
      <c r="H188" s="63"/>
      <c r="I188" s="63">
        <v>75000</v>
      </c>
      <c r="J188" s="63">
        <v>110000</v>
      </c>
      <c r="K188" s="63">
        <v>152000</v>
      </c>
      <c r="L188" s="63">
        <v>152000</v>
      </c>
      <c r="M188" s="63">
        <v>152000</v>
      </c>
      <c r="N188" s="63">
        <v>75000</v>
      </c>
      <c r="O188" s="63">
        <v>535940</v>
      </c>
      <c r="P188" s="63">
        <v>1044446</v>
      </c>
      <c r="Q188" s="63">
        <v>1101159</v>
      </c>
      <c r="R188" s="63">
        <v>1101159</v>
      </c>
      <c r="S188" s="63" t="s">
        <v>133</v>
      </c>
      <c r="T188" s="63">
        <v>286151</v>
      </c>
      <c r="U188" s="63">
        <v>561151</v>
      </c>
      <c r="V188" s="63">
        <v>603151</v>
      </c>
      <c r="W188" s="63">
        <v>603151</v>
      </c>
      <c r="X188" s="63">
        <v>14990</v>
      </c>
      <c r="Y188" s="63">
        <v>45000</v>
      </c>
      <c r="Z188" s="63">
        <v>115000</v>
      </c>
      <c r="AA188" s="63">
        <v>205000</v>
      </c>
      <c r="AB188" s="63">
        <v>205000</v>
      </c>
      <c r="AC188" s="63">
        <v>120000</v>
      </c>
      <c r="AD188" s="63">
        <v>230000</v>
      </c>
      <c r="AE188" s="63">
        <v>230000</v>
      </c>
      <c r="AF188" s="63">
        <v>279593</v>
      </c>
      <c r="AG188" s="63">
        <f t="shared" si="218"/>
        <v>279593</v>
      </c>
      <c r="AH188" s="63">
        <v>100000</v>
      </c>
      <c r="AI188" s="63">
        <v>100000</v>
      </c>
      <c r="AJ188" s="63">
        <v>132280</v>
      </c>
      <c r="AK188" s="63">
        <v>132280</v>
      </c>
      <c r="AL188" s="63">
        <f t="shared" si="219"/>
        <v>132280</v>
      </c>
      <c r="AM188" s="63">
        <v>80000</v>
      </c>
      <c r="AN188" s="63">
        <v>205000</v>
      </c>
      <c r="AO188" s="63">
        <v>243000</v>
      </c>
      <c r="AP188" s="63">
        <v>293000</v>
      </c>
      <c r="AQ188" s="63">
        <f t="shared" si="220"/>
        <v>293000</v>
      </c>
      <c r="AS188" s="63">
        <v>80000</v>
      </c>
      <c r="AT188" s="63">
        <v>205000</v>
      </c>
      <c r="AU188" s="63">
        <v>243000</v>
      </c>
      <c r="AV188" s="63"/>
      <c r="AW188" s="63">
        <v>293000</v>
      </c>
      <c r="AX188" s="63">
        <v>0</v>
      </c>
      <c r="AY188" s="63">
        <v>50000</v>
      </c>
      <c r="AZ188" s="63">
        <v>64000</v>
      </c>
      <c r="BA188" s="63"/>
      <c r="BB188" s="63">
        <v>93000</v>
      </c>
      <c r="BC188" s="63">
        <v>254668</v>
      </c>
      <c r="BD188" s="66">
        <v>560296</v>
      </c>
      <c r="BE188" s="66">
        <v>560296</v>
      </c>
      <c r="BF188" s="66"/>
      <c r="BG188" s="66">
        <v>560296</v>
      </c>
      <c r="BH188" s="66">
        <v>0</v>
      </c>
      <c r="BI188" s="66">
        <v>369898</v>
      </c>
      <c r="BJ188" s="66">
        <v>370465</v>
      </c>
      <c r="BK188" s="66"/>
      <c r="BL188" s="66">
        <v>661609</v>
      </c>
      <c r="BM188" s="66">
        <v>277758</v>
      </c>
      <c r="BN188" s="66">
        <v>2779476</v>
      </c>
      <c r="BO188" s="66">
        <v>2779476</v>
      </c>
      <c r="BP188" s="66"/>
      <c r="BQ188" s="66">
        <v>4856025</v>
      </c>
      <c r="BR188" s="66">
        <v>0</v>
      </c>
      <c r="BS188" s="66">
        <v>0</v>
      </c>
    </row>
    <row r="189" spans="1:71">
      <c r="B189" s="105" t="s">
        <v>193</v>
      </c>
      <c r="C189" s="2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S189" s="63"/>
      <c r="AT189" s="63"/>
      <c r="AU189" s="63"/>
      <c r="AV189" s="63"/>
      <c r="AW189" s="63"/>
      <c r="AX189" s="63"/>
      <c r="AY189" s="63"/>
      <c r="AZ189" s="63"/>
      <c r="BA189" s="63"/>
      <c r="BB189" s="63"/>
      <c r="BC189" s="63"/>
      <c r="BD189" s="66"/>
      <c r="BE189" s="66"/>
      <c r="BF189" s="66"/>
      <c r="BG189" s="66">
        <v>373125</v>
      </c>
      <c r="BH189" s="66">
        <v>0</v>
      </c>
      <c r="BI189" s="66">
        <v>130102</v>
      </c>
      <c r="BJ189" s="66">
        <v>130102</v>
      </c>
      <c r="BK189" s="66"/>
      <c r="BL189" s="66">
        <v>130102</v>
      </c>
      <c r="BM189" s="66">
        <v>22242</v>
      </c>
      <c r="BN189" s="66">
        <v>234363</v>
      </c>
      <c r="BO189" s="66">
        <v>234363</v>
      </c>
      <c r="BP189" s="66"/>
      <c r="BQ189" s="66">
        <v>770522</v>
      </c>
      <c r="BR189" s="66">
        <v>0</v>
      </c>
      <c r="BS189" s="66"/>
    </row>
    <row r="190" spans="1:71">
      <c r="B190" s="105" t="s">
        <v>148</v>
      </c>
      <c r="C190" s="23" t="s">
        <v>27</v>
      </c>
      <c r="D190" s="63"/>
      <c r="E190" s="63"/>
      <c r="F190" s="63"/>
      <c r="G190" s="63"/>
      <c r="H190" s="63"/>
      <c r="I190" s="63">
        <v>-132689</v>
      </c>
      <c r="J190" s="63">
        <v>-245204</v>
      </c>
      <c r="K190" s="63">
        <v>-366031</v>
      </c>
      <c r="L190" s="63">
        <v>-539332</v>
      </c>
      <c r="M190" s="63">
        <v>-539332</v>
      </c>
      <c r="N190" s="63">
        <v>-292964</v>
      </c>
      <c r="O190" s="63">
        <v>-550142</v>
      </c>
      <c r="P190" s="63">
        <v>-1000847</v>
      </c>
      <c r="Q190" s="63">
        <v>-1952013</v>
      </c>
      <c r="R190" s="63">
        <v>-1952013</v>
      </c>
      <c r="S190" s="63">
        <v>-1121751</v>
      </c>
      <c r="T190" s="63">
        <v>-1604988</v>
      </c>
      <c r="U190" s="63">
        <v>-2012490</v>
      </c>
      <c r="V190" s="63">
        <v>-2315120</v>
      </c>
      <c r="W190" s="63">
        <v>-2315120</v>
      </c>
      <c r="X190" s="63">
        <v>-164563</v>
      </c>
      <c r="Y190" s="63">
        <v>-677644</v>
      </c>
      <c r="Z190" s="63">
        <v>-949875</v>
      </c>
      <c r="AA190" s="63">
        <v>-1263792.8870884669</v>
      </c>
      <c r="AB190" s="63">
        <v>-1263792.8870884669</v>
      </c>
      <c r="AC190" s="63">
        <v>-405779</v>
      </c>
      <c r="AD190" s="63">
        <v>-886880</v>
      </c>
      <c r="AE190" s="63">
        <v>-1501913.2253982783</v>
      </c>
      <c r="AF190" s="63">
        <v>-2121130</v>
      </c>
      <c r="AG190" s="63">
        <f t="shared" si="218"/>
        <v>-2121130</v>
      </c>
      <c r="AH190" s="63">
        <v>-288228</v>
      </c>
      <c r="AI190" s="63">
        <v>-785901</v>
      </c>
      <c r="AJ190" s="63">
        <v>-1628587</v>
      </c>
      <c r="AK190" s="63">
        <v>-1829191</v>
      </c>
      <c r="AL190" s="63">
        <f t="shared" si="219"/>
        <v>-1829191</v>
      </c>
      <c r="AM190" s="63">
        <v>-200841</v>
      </c>
      <c r="AN190" s="63">
        <v>-588714</v>
      </c>
      <c r="AO190" s="63">
        <v>-745596</v>
      </c>
      <c r="AP190" s="63">
        <v>-1045662</v>
      </c>
      <c r="AQ190" s="63">
        <f t="shared" si="220"/>
        <v>-1045662</v>
      </c>
      <c r="AS190" s="63">
        <v>-384985</v>
      </c>
      <c r="AT190" s="63">
        <v>-960696</v>
      </c>
      <c r="AU190" s="63">
        <v>-1320768</v>
      </c>
      <c r="AV190" s="63"/>
      <c r="AW190" s="63">
        <v>-1738349</v>
      </c>
      <c r="AX190" s="63">
        <v>-306081</v>
      </c>
      <c r="AY190" s="63">
        <v>-617926</v>
      </c>
      <c r="AZ190" s="63">
        <v>-1137847</v>
      </c>
      <c r="BA190" s="63"/>
      <c r="BB190" s="63">
        <v>-1860455</v>
      </c>
      <c r="BC190" s="63">
        <v>-392555</v>
      </c>
      <c r="BD190" s="66">
        <v>-773100</v>
      </c>
      <c r="BE190" s="66">
        <v>-786354</v>
      </c>
      <c r="BF190" s="66"/>
      <c r="BG190" s="66">
        <v>-793712</v>
      </c>
      <c r="BH190" s="66">
        <v>-18241</v>
      </c>
      <c r="BI190" s="66">
        <v>-30383</v>
      </c>
      <c r="BJ190" s="66">
        <v>-345983.44430749636</v>
      </c>
      <c r="BK190" s="66"/>
      <c r="BL190" s="66">
        <v>-463047.50696999999</v>
      </c>
      <c r="BM190" s="66">
        <v>-60697.833203479902</v>
      </c>
      <c r="BN190" s="66">
        <v>-1870614</v>
      </c>
      <c r="BO190" s="66">
        <v>-1951178</v>
      </c>
      <c r="BP190" s="66"/>
      <c r="BQ190" s="66">
        <v>-8759413</v>
      </c>
      <c r="BR190" s="66">
        <v>-82363</v>
      </c>
      <c r="BS190" s="66">
        <v>-159981</v>
      </c>
    </row>
    <row r="191" spans="1:71">
      <c r="B191" s="105" t="s">
        <v>149</v>
      </c>
      <c r="C191" s="23" t="s">
        <v>27</v>
      </c>
      <c r="D191" s="63"/>
      <c r="E191" s="63"/>
      <c r="F191" s="63"/>
      <c r="G191" s="63"/>
      <c r="H191" s="63"/>
      <c r="I191" s="63">
        <v>-22416</v>
      </c>
      <c r="J191" s="63">
        <v>-48303</v>
      </c>
      <c r="K191" s="63">
        <v>-171872</v>
      </c>
      <c r="L191" s="63">
        <v>-292931</v>
      </c>
      <c r="M191" s="63">
        <v>-292931</v>
      </c>
      <c r="N191" s="63">
        <v>-121581</v>
      </c>
      <c r="O191" s="63">
        <v>-240279</v>
      </c>
      <c r="P191" s="63">
        <v>-347749</v>
      </c>
      <c r="Q191" s="63">
        <v>-423105</v>
      </c>
      <c r="R191" s="63">
        <v>-423105</v>
      </c>
      <c r="S191" s="63">
        <v>-106343</v>
      </c>
      <c r="T191" s="63">
        <v>-193970</v>
      </c>
      <c r="U191" s="63">
        <v>-280979</v>
      </c>
      <c r="V191" s="63">
        <v>-394131</v>
      </c>
      <c r="W191" s="63">
        <v>-394131</v>
      </c>
      <c r="X191" s="63">
        <v>-76312</v>
      </c>
      <c r="Y191" s="63">
        <v>-158113</v>
      </c>
      <c r="Z191" s="63">
        <v>-241778</v>
      </c>
      <c r="AA191" s="63">
        <v>-342613.77571285912</v>
      </c>
      <c r="AB191" s="63">
        <v>-342613.77571285912</v>
      </c>
      <c r="AC191" s="63">
        <v>-90268</v>
      </c>
      <c r="AD191" s="63">
        <v>-159519</v>
      </c>
      <c r="AE191" s="63">
        <v>-229927</v>
      </c>
      <c r="AF191" s="63">
        <v>-314580</v>
      </c>
      <c r="AG191" s="63">
        <f t="shared" si="218"/>
        <v>-314580</v>
      </c>
      <c r="AH191" s="63">
        <v>-84487</v>
      </c>
      <c r="AI191" s="63">
        <v>-160546</v>
      </c>
      <c r="AJ191" s="63">
        <v>-244153</v>
      </c>
      <c r="AK191" s="63">
        <v>-344901</v>
      </c>
      <c r="AL191" s="63">
        <f t="shared" si="219"/>
        <v>-344901</v>
      </c>
      <c r="AM191" s="63">
        <v>-184144</v>
      </c>
      <c r="AN191" s="63">
        <v>-371982</v>
      </c>
      <c r="AO191" s="63">
        <v>-575172</v>
      </c>
      <c r="AP191" s="63">
        <v>-692687</v>
      </c>
      <c r="AQ191" s="63">
        <f t="shared" si="220"/>
        <v>-692687</v>
      </c>
      <c r="AS191" s="63">
        <v>-97427</v>
      </c>
      <c r="AT191" s="63">
        <v>-191308</v>
      </c>
      <c r="AU191" s="63">
        <v>-280768</v>
      </c>
      <c r="AV191" s="63"/>
      <c r="AW191" s="63">
        <v>-385649.69692387799</v>
      </c>
      <c r="AX191" s="63">
        <v>-94136</v>
      </c>
      <c r="AY191" s="63">
        <v>-190567</v>
      </c>
      <c r="AZ191" s="63">
        <v>-292082</v>
      </c>
      <c r="BA191" s="63"/>
      <c r="BB191" s="63">
        <v>-398992</v>
      </c>
      <c r="BC191" s="63">
        <v>-109524</v>
      </c>
      <c r="BD191" s="66">
        <v>-106461</v>
      </c>
      <c r="BE191" s="66">
        <v>-113741</v>
      </c>
      <c r="BF191" s="66"/>
      <c r="BG191" s="66">
        <v>-122062</v>
      </c>
      <c r="BH191" s="66">
        <v>-61956</v>
      </c>
      <c r="BI191" s="66">
        <v>-88958</v>
      </c>
      <c r="BJ191" s="66">
        <v>-97438.004556088388</v>
      </c>
      <c r="BK191" s="66"/>
      <c r="BL191" s="66">
        <v>-103366.06574912101</v>
      </c>
      <c r="BM191" s="66">
        <v>-6002.4028499999995</v>
      </c>
      <c r="BN191" s="66">
        <v>-10718</v>
      </c>
      <c r="BO191" s="66">
        <v>-76336</v>
      </c>
      <c r="BP191" s="66"/>
      <c r="BQ191" s="66">
        <v>-131917</v>
      </c>
      <c r="BR191" s="66">
        <v>-56687</v>
      </c>
      <c r="BS191" s="66">
        <v>-96105</v>
      </c>
    </row>
    <row r="192" spans="1:71">
      <c r="B192" s="105" t="s">
        <v>200</v>
      </c>
      <c r="C192" s="2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S192" s="63"/>
      <c r="AT192" s="63"/>
      <c r="AU192" s="63"/>
      <c r="AV192" s="63"/>
      <c r="AW192" s="63"/>
      <c r="AX192" s="63"/>
      <c r="AY192" s="63"/>
      <c r="AZ192" s="63"/>
      <c r="BA192" s="63"/>
      <c r="BB192" s="63"/>
      <c r="BC192" s="63"/>
      <c r="BD192" s="66"/>
      <c r="BE192" s="66"/>
      <c r="BF192" s="66"/>
      <c r="BG192" s="66"/>
      <c r="BH192" s="66"/>
      <c r="BI192" s="66"/>
      <c r="BJ192" s="66"/>
      <c r="BK192" s="66"/>
      <c r="BL192" s="66"/>
      <c r="BM192" s="66"/>
      <c r="BN192" s="66">
        <v>-728903</v>
      </c>
      <c r="BO192" s="66">
        <v>-728903</v>
      </c>
      <c r="BP192" s="66"/>
      <c r="BQ192" s="66">
        <v>-1008483</v>
      </c>
      <c r="BR192" s="66">
        <v>0</v>
      </c>
      <c r="BS192" s="66">
        <v>0</v>
      </c>
    </row>
    <row r="193" spans="1:71">
      <c r="B193" s="105" t="s">
        <v>150</v>
      </c>
      <c r="C193" s="23" t="s">
        <v>27</v>
      </c>
      <c r="D193" s="63"/>
      <c r="E193" s="63"/>
      <c r="F193" s="63"/>
      <c r="G193" s="63"/>
      <c r="H193" s="63"/>
      <c r="I193" s="63">
        <v>85041</v>
      </c>
      <c r="J193" s="63">
        <v>-103517</v>
      </c>
      <c r="K193" s="63">
        <v>-104780</v>
      </c>
      <c r="L193" s="63">
        <v>-124827</v>
      </c>
      <c r="M193" s="63">
        <v>-124827</v>
      </c>
      <c r="N193" s="63">
        <v>-9166</v>
      </c>
      <c r="O193" s="63">
        <v>-18518</v>
      </c>
      <c r="P193" s="63">
        <v>-24068</v>
      </c>
      <c r="Q193" s="63">
        <v>-29694</v>
      </c>
      <c r="R193" s="63">
        <v>-29694</v>
      </c>
      <c r="S193" s="63">
        <v>-400</v>
      </c>
      <c r="T193" s="63">
        <v>-18242</v>
      </c>
      <c r="U193" s="63">
        <v>-26874</v>
      </c>
      <c r="V193" s="63">
        <v>-35362</v>
      </c>
      <c r="W193" s="63">
        <v>-35362</v>
      </c>
      <c r="X193" s="63">
        <v>-9419</v>
      </c>
      <c r="Y193" s="63">
        <v>-17836</v>
      </c>
      <c r="Z193" s="63">
        <v>-25683</v>
      </c>
      <c r="AA193" s="63">
        <v>-35032</v>
      </c>
      <c r="AB193" s="63">
        <v>-35032</v>
      </c>
      <c r="AC193" s="63">
        <v>-13875</v>
      </c>
      <c r="AD193" s="63">
        <v>-19799</v>
      </c>
      <c r="AE193" s="63">
        <v>-30687</v>
      </c>
      <c r="AF193" s="63">
        <v>-41223</v>
      </c>
      <c r="AG193" s="63">
        <f t="shared" si="218"/>
        <v>-41223</v>
      </c>
      <c r="AH193" s="63">
        <v>-11796</v>
      </c>
      <c r="AI193" s="63">
        <v>-43394</v>
      </c>
      <c r="AJ193" s="63">
        <v>-53176</v>
      </c>
      <c r="AK193" s="63">
        <v>-66642</v>
      </c>
      <c r="AL193" s="63">
        <f t="shared" si="219"/>
        <v>-66642</v>
      </c>
      <c r="AM193" s="63">
        <v>-9716</v>
      </c>
      <c r="AN193" s="63">
        <v>-63359</v>
      </c>
      <c r="AO193" s="63">
        <v>-68206</v>
      </c>
      <c r="AP193" s="63">
        <v>-72620</v>
      </c>
      <c r="AQ193" s="63">
        <f t="shared" si="220"/>
        <v>-72620</v>
      </c>
      <c r="AS193" s="63">
        <v>-9716</v>
      </c>
      <c r="AT193" s="63">
        <v>-63359</v>
      </c>
      <c r="AU193" s="63">
        <v>-68206</v>
      </c>
      <c r="AV193" s="63"/>
      <c r="AW193" s="63">
        <v>-72620</v>
      </c>
      <c r="AX193" s="63">
        <v>0</v>
      </c>
      <c r="AY193" s="63">
        <v>-55116</v>
      </c>
      <c r="AZ193" s="63">
        <v>-55116</v>
      </c>
      <c r="BA193" s="63"/>
      <c r="BB193" s="63">
        <v>-55116</v>
      </c>
      <c r="BC193" s="63">
        <v>-571</v>
      </c>
      <c r="BD193" s="66">
        <v>-571</v>
      </c>
      <c r="BE193" s="66">
        <v>-571</v>
      </c>
      <c r="BF193" s="66"/>
      <c r="BG193" s="66">
        <v>-571</v>
      </c>
      <c r="BH193" s="66">
        <v>0</v>
      </c>
      <c r="BI193" s="66">
        <v>0</v>
      </c>
      <c r="BJ193" s="66">
        <v>0</v>
      </c>
      <c r="BK193" s="66"/>
      <c r="BL193" s="66">
        <v>0</v>
      </c>
      <c r="BM193" s="66">
        <v>0</v>
      </c>
      <c r="BN193" s="66">
        <v>0</v>
      </c>
      <c r="BO193" s="66">
        <v>0</v>
      </c>
      <c r="BP193" s="66"/>
      <c r="BQ193" s="66">
        <v>0</v>
      </c>
      <c r="BR193" s="66">
        <v>0</v>
      </c>
      <c r="BS193" s="66"/>
    </row>
    <row r="194" spans="1:71">
      <c r="B194" s="105" t="s">
        <v>151</v>
      </c>
      <c r="C194" s="23" t="s">
        <v>27</v>
      </c>
      <c r="D194" s="63"/>
      <c r="E194" s="63"/>
      <c r="F194" s="63"/>
      <c r="G194" s="63"/>
      <c r="H194" s="63"/>
      <c r="I194" s="63">
        <v>-26822</v>
      </c>
      <c r="J194" s="63">
        <v>-55215</v>
      </c>
      <c r="K194" s="63">
        <v>-138818</v>
      </c>
      <c r="L194" s="63">
        <v>-227607</v>
      </c>
      <c r="M194" s="63">
        <v>-227607</v>
      </c>
      <c r="N194" s="63">
        <v>-84793</v>
      </c>
      <c r="O194" s="63">
        <v>-173715</v>
      </c>
      <c r="P194" s="63">
        <v>-256381</v>
      </c>
      <c r="Q194" s="63">
        <v>-361006</v>
      </c>
      <c r="R194" s="63">
        <v>-361006</v>
      </c>
      <c r="S194" s="63">
        <v>-116548</v>
      </c>
      <c r="T194" s="63">
        <v>-211772</v>
      </c>
      <c r="U194" s="63">
        <v>-284115</v>
      </c>
      <c r="V194" s="63">
        <v>-368789</v>
      </c>
      <c r="W194" s="63">
        <v>-368789</v>
      </c>
      <c r="X194" s="63">
        <v>-75100</v>
      </c>
      <c r="Y194" s="63">
        <v>-171469</v>
      </c>
      <c r="Z194" s="63">
        <v>-237148</v>
      </c>
      <c r="AA194" s="63">
        <v>-383648.03690614528</v>
      </c>
      <c r="AB194" s="63">
        <v>-383648.03690614528</v>
      </c>
      <c r="AC194" s="63">
        <v>-73255</v>
      </c>
      <c r="AD194" s="63">
        <v>-201684</v>
      </c>
      <c r="AE194" s="63">
        <v>-282312</v>
      </c>
      <c r="AF194" s="63">
        <v>-398288</v>
      </c>
      <c r="AG194" s="63">
        <f t="shared" si="218"/>
        <v>-398288</v>
      </c>
      <c r="AH194" s="63">
        <v>-63913</v>
      </c>
      <c r="AI194" s="63">
        <v>-181865</v>
      </c>
      <c r="AJ194" s="63">
        <v>-271939</v>
      </c>
      <c r="AK194" s="63">
        <v>-389724</v>
      </c>
      <c r="AL194" s="63">
        <f t="shared" si="219"/>
        <v>-389724</v>
      </c>
      <c r="AM194" s="63">
        <v>-60577</v>
      </c>
      <c r="AN194" s="63">
        <v>-181451</v>
      </c>
      <c r="AO194" s="63">
        <v>-240584</v>
      </c>
      <c r="AP194" s="63">
        <v>-357355</v>
      </c>
      <c r="AQ194" s="63">
        <f t="shared" si="220"/>
        <v>-357355</v>
      </c>
      <c r="AS194" s="63">
        <v>-107715</v>
      </c>
      <c r="AT194" s="63">
        <v>-275798</v>
      </c>
      <c r="AU194" s="63">
        <v>-380004</v>
      </c>
      <c r="AV194" s="63"/>
      <c r="AW194" s="63">
        <v>-542221.596806293</v>
      </c>
      <c r="AX194" s="63">
        <v>-100919</v>
      </c>
      <c r="AY194" s="63">
        <v>-255892</v>
      </c>
      <c r="AZ194" s="63">
        <v>-397206</v>
      </c>
      <c r="BA194" s="63"/>
      <c r="BB194" s="63">
        <v>-550877</v>
      </c>
      <c r="BC194" s="63">
        <v>-121864</v>
      </c>
      <c r="BD194" s="66">
        <v>-164377</v>
      </c>
      <c r="BE194" s="66">
        <v>-175585</v>
      </c>
      <c r="BF194" s="66"/>
      <c r="BG194" s="66">
        <v>-210418</v>
      </c>
      <c r="BH194" s="66">
        <v>-41187</v>
      </c>
      <c r="BI194" s="66">
        <v>-64428</v>
      </c>
      <c r="BJ194" s="66">
        <v>-85901</v>
      </c>
      <c r="BK194" s="66"/>
      <c r="BL194" s="66">
        <v>-104621</v>
      </c>
      <c r="BM194" s="66">
        <v>-18078</v>
      </c>
      <c r="BN194" s="66">
        <v>-243511</v>
      </c>
      <c r="BO194" s="66">
        <v>-293554</v>
      </c>
      <c r="BP194" s="66"/>
      <c r="BQ194" s="66">
        <v>-521716</v>
      </c>
      <c r="BR194" s="66">
        <v>-84298</v>
      </c>
      <c r="BS194" s="66">
        <v>-273366</v>
      </c>
    </row>
    <row r="195" spans="1:71">
      <c r="B195" s="105" t="s">
        <v>129</v>
      </c>
      <c r="C195" s="23" t="s">
        <v>27</v>
      </c>
      <c r="D195" s="63"/>
      <c r="E195" s="63"/>
      <c r="F195" s="63"/>
      <c r="G195" s="63"/>
      <c r="H195" s="63"/>
      <c r="I195" s="63">
        <v>53085</v>
      </c>
      <c r="J195" s="63">
        <v>60694</v>
      </c>
      <c r="K195" s="63">
        <v>83027</v>
      </c>
      <c r="L195" s="63">
        <v>-231079</v>
      </c>
      <c r="M195" s="63">
        <v>-231079</v>
      </c>
      <c r="N195" s="63">
        <v>-8738</v>
      </c>
      <c r="O195" s="63">
        <v>-33810</v>
      </c>
      <c r="P195" s="63">
        <v>61616</v>
      </c>
      <c r="Q195" s="63">
        <v>-62013</v>
      </c>
      <c r="R195" s="63">
        <v>-62013</v>
      </c>
      <c r="S195" s="63">
        <v>54943</v>
      </c>
      <c r="T195" s="63">
        <v>43997</v>
      </c>
      <c r="U195" s="63">
        <v>-14949</v>
      </c>
      <c r="V195" s="63">
        <v>-13777</v>
      </c>
      <c r="W195" s="63">
        <v>-13777</v>
      </c>
      <c r="X195" s="63">
        <v>41311</v>
      </c>
      <c r="Y195" s="63">
        <v>24163</v>
      </c>
      <c r="Z195" s="63">
        <v>-33600</v>
      </c>
      <c r="AA195" s="63">
        <v>-99757.38514350538</v>
      </c>
      <c r="AB195" s="63">
        <v>-99757.38514350538</v>
      </c>
      <c r="AC195" s="63">
        <v>-82859</v>
      </c>
      <c r="AD195" s="63">
        <v>-165390</v>
      </c>
      <c r="AE195" s="63">
        <v>-170667</v>
      </c>
      <c r="AF195" s="63">
        <v>-229163</v>
      </c>
      <c r="AG195" s="63">
        <f t="shared" si="218"/>
        <v>-229163</v>
      </c>
      <c r="AH195" s="63">
        <v>80581</v>
      </c>
      <c r="AI195" s="63">
        <v>71722</v>
      </c>
      <c r="AJ195" s="63">
        <v>18502</v>
      </c>
      <c r="AK195" s="63">
        <v>13706</v>
      </c>
      <c r="AL195" s="63">
        <f t="shared" si="219"/>
        <v>13706</v>
      </c>
      <c r="AM195" s="63">
        <v>-2449</v>
      </c>
      <c r="AN195" s="63">
        <v>-6890</v>
      </c>
      <c r="AO195" s="63">
        <v>-7969</v>
      </c>
      <c r="AP195" s="63">
        <v>44053</v>
      </c>
      <c r="AQ195" s="63">
        <f t="shared" si="220"/>
        <v>44053</v>
      </c>
      <c r="AS195" s="63">
        <v>-2449</v>
      </c>
      <c r="AT195" s="63">
        <v>-6890</v>
      </c>
      <c r="AU195" s="63">
        <v>-7969</v>
      </c>
      <c r="AV195" s="63"/>
      <c r="AW195" s="63">
        <v>44053</v>
      </c>
      <c r="AX195" s="63">
        <v>27246</v>
      </c>
      <c r="AY195" s="63">
        <v>-57827</v>
      </c>
      <c r="AZ195" s="63">
        <v>-58341</v>
      </c>
      <c r="BA195" s="63"/>
      <c r="BB195" s="63">
        <v>-58704</v>
      </c>
      <c r="BC195" s="63">
        <v>-1727</v>
      </c>
      <c r="BD195" s="66">
        <v>-107787</v>
      </c>
      <c r="BE195" s="66">
        <v>-107788</v>
      </c>
      <c r="BF195" s="66"/>
      <c r="BG195" s="66">
        <v>-107788</v>
      </c>
      <c r="BH195" s="66">
        <v>-3415</v>
      </c>
      <c r="BI195" s="66">
        <v>-3803</v>
      </c>
      <c r="BJ195" s="66">
        <v>-6481</v>
      </c>
      <c r="BK195" s="66"/>
      <c r="BL195" s="66">
        <v>-11034</v>
      </c>
      <c r="BM195" s="66">
        <v>-433</v>
      </c>
      <c r="BN195" s="66">
        <v>-70021</v>
      </c>
      <c r="BO195" s="66">
        <v>-70048</v>
      </c>
      <c r="BP195" s="66"/>
      <c r="BQ195" s="66">
        <v>-463766</v>
      </c>
      <c r="BR195" s="66">
        <v>-2946</v>
      </c>
      <c r="BS195" s="66">
        <v>-4133</v>
      </c>
    </row>
    <row r="196" spans="1:71">
      <c r="B196" s="115"/>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S196" s="63"/>
      <c r="AT196" s="63"/>
      <c r="AU196" s="63"/>
      <c r="AV196" s="63"/>
      <c r="AW196" s="63"/>
      <c r="AX196" s="63"/>
      <c r="AY196" s="63"/>
      <c r="AZ196" s="63"/>
      <c r="BA196" s="63"/>
      <c r="BB196" s="63"/>
      <c r="BC196" s="63"/>
      <c r="BD196" s="26"/>
      <c r="BE196" s="26"/>
      <c r="BF196" s="66"/>
      <c r="BG196" s="26"/>
      <c r="BL196" s="26"/>
    </row>
    <row r="197" spans="1:71" s="18" customFormat="1">
      <c r="B197" s="18" t="s">
        <v>152</v>
      </c>
      <c r="C197" s="114" t="s">
        <v>27</v>
      </c>
      <c r="D197" s="108"/>
      <c r="E197" s="108"/>
      <c r="F197" s="108"/>
      <c r="G197" s="108"/>
      <c r="H197" s="108"/>
      <c r="I197" s="108">
        <v>-345437</v>
      </c>
      <c r="J197" s="108">
        <v>-91944</v>
      </c>
      <c r="K197" s="108">
        <v>500724</v>
      </c>
      <c r="L197" s="108">
        <v>1005196</v>
      </c>
      <c r="M197" s="108">
        <f t="shared" ref="M197:AQ197" si="221">SUM(M183:M195)</f>
        <v>1005196</v>
      </c>
      <c r="N197" s="108">
        <f t="shared" si="221"/>
        <v>120851</v>
      </c>
      <c r="O197" s="108">
        <f t="shared" si="221"/>
        <v>770786</v>
      </c>
      <c r="P197" s="108">
        <f t="shared" si="221"/>
        <v>982465</v>
      </c>
      <c r="Q197" s="108">
        <f t="shared" si="221"/>
        <v>1205795</v>
      </c>
      <c r="R197" s="108">
        <f t="shared" si="221"/>
        <v>1205795</v>
      </c>
      <c r="S197" s="108">
        <f t="shared" si="221"/>
        <v>-1050170</v>
      </c>
      <c r="T197" s="108">
        <f t="shared" si="221"/>
        <v>-1262839</v>
      </c>
      <c r="U197" s="108">
        <f t="shared" si="221"/>
        <v>-1473040</v>
      </c>
      <c r="V197" s="108">
        <f t="shared" si="221"/>
        <v>-1320226</v>
      </c>
      <c r="W197" s="108">
        <f t="shared" si="221"/>
        <v>-1320226</v>
      </c>
      <c r="X197" s="108">
        <f t="shared" si="221"/>
        <v>-139794</v>
      </c>
      <c r="Y197" s="108">
        <f t="shared" si="221"/>
        <v>-246311</v>
      </c>
      <c r="Z197" s="108">
        <f t="shared" si="221"/>
        <v>-211778</v>
      </c>
      <c r="AA197" s="108">
        <f t="shared" si="221"/>
        <v>-128360.08485097668</v>
      </c>
      <c r="AB197" s="108">
        <f t="shared" si="221"/>
        <v>-128360.08485097668</v>
      </c>
      <c r="AC197" s="108">
        <f t="shared" si="221"/>
        <v>61554</v>
      </c>
      <c r="AD197" s="108">
        <f t="shared" si="221"/>
        <v>-358990</v>
      </c>
      <c r="AE197" s="108">
        <f t="shared" si="221"/>
        <v>-329519.22539827833</v>
      </c>
      <c r="AF197" s="108">
        <f t="shared" si="221"/>
        <v>-396279</v>
      </c>
      <c r="AG197" s="108">
        <f t="shared" si="221"/>
        <v>-396279</v>
      </c>
      <c r="AH197" s="108">
        <f t="shared" si="221"/>
        <v>-218117</v>
      </c>
      <c r="AI197" s="108">
        <f t="shared" si="221"/>
        <v>-91236</v>
      </c>
      <c r="AJ197" s="108">
        <f t="shared" si="221"/>
        <v>-771603</v>
      </c>
      <c r="AK197" s="108">
        <f t="shared" si="221"/>
        <v>-1179088</v>
      </c>
      <c r="AL197" s="108">
        <f t="shared" si="221"/>
        <v>-1179088</v>
      </c>
      <c r="AM197" s="108">
        <f t="shared" si="221"/>
        <v>-372723</v>
      </c>
      <c r="AN197" s="108">
        <f t="shared" si="221"/>
        <v>-624733</v>
      </c>
      <c r="AO197" s="108">
        <f t="shared" si="221"/>
        <v>-625365</v>
      </c>
      <c r="AP197" s="108">
        <f t="shared" si="221"/>
        <v>-1052209</v>
      </c>
      <c r="AQ197" s="108">
        <f t="shared" si="221"/>
        <v>-1052209</v>
      </c>
      <c r="AS197" s="108">
        <f>SUM(AS183:AS195)</f>
        <v>-517288</v>
      </c>
      <c r="AT197" s="108">
        <f>SUM(AT183:AT195)</f>
        <v>-910388</v>
      </c>
      <c r="AU197" s="108">
        <f>SUM(AU183:AU195)</f>
        <v>-1045553</v>
      </c>
      <c r="AV197" s="108"/>
      <c r="AW197" s="108">
        <f>SUM(AW183:AW195)</f>
        <v>-1622725.2937301709</v>
      </c>
      <c r="AX197" s="108">
        <f>SUM(AX183:AX195)</f>
        <v>-169124</v>
      </c>
      <c r="AY197" s="108">
        <f>SUM(AY183:AY195)</f>
        <v>-88855</v>
      </c>
      <c r="AZ197" s="108">
        <f>SUM(AZ183:AZ195)</f>
        <v>-526622</v>
      </c>
      <c r="BA197" s="108"/>
      <c r="BB197" s="108">
        <f>SUM(BB183:BB195)</f>
        <v>-1343521</v>
      </c>
      <c r="BC197" s="108">
        <f>SUM(BC183:BC195)</f>
        <v>224558</v>
      </c>
      <c r="BD197" s="109">
        <f>SUM(BD183:BD195)</f>
        <v>94584</v>
      </c>
      <c r="BE197" s="109">
        <f>SUM(BE183:BE195)</f>
        <v>62841</v>
      </c>
      <c r="BF197" s="66"/>
      <c r="BG197" s="109">
        <f t="shared" ref="BG197:BJ197" si="222">SUM(BG183:BG195)</f>
        <v>1120829</v>
      </c>
      <c r="BH197" s="109">
        <f t="shared" si="222"/>
        <v>-124799</v>
      </c>
      <c r="BI197" s="109">
        <f t="shared" si="222"/>
        <v>312428</v>
      </c>
      <c r="BJ197" s="109">
        <f t="shared" si="222"/>
        <v>-35236.448863584752</v>
      </c>
      <c r="BK197" s="109"/>
      <c r="BL197" s="109">
        <f t="shared" ref="BL197:BO197" si="223">SUM(BL183:BL195)</f>
        <v>109642.427280879</v>
      </c>
      <c r="BM197" s="109">
        <f t="shared" si="223"/>
        <v>214788.76394652008</v>
      </c>
      <c r="BN197" s="109">
        <f t="shared" si="223"/>
        <v>90072</v>
      </c>
      <c r="BO197" s="109">
        <f t="shared" si="223"/>
        <v>-106180</v>
      </c>
      <c r="BP197" s="109"/>
      <c r="BQ197" s="109">
        <f t="shared" ref="BQ197:BS197" si="224">SUM(BQ183:BQ195)</f>
        <v>854955</v>
      </c>
      <c r="BR197" s="109">
        <f t="shared" si="224"/>
        <v>-226294</v>
      </c>
      <c r="BS197" s="109">
        <f>SUM(BS183:BS195)</f>
        <v>-533608</v>
      </c>
    </row>
    <row r="198" spans="1:71">
      <c r="B198" s="115"/>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S198" s="63"/>
      <c r="AT198" s="63"/>
      <c r="AU198" s="63"/>
      <c r="AV198" s="63"/>
      <c r="AW198" s="63"/>
      <c r="AX198" s="63"/>
      <c r="AY198" s="63"/>
      <c r="AZ198" s="63"/>
      <c r="BA198" s="63"/>
      <c r="BB198" s="63"/>
      <c r="BC198" s="63"/>
      <c r="BD198" s="26"/>
      <c r="BE198" s="26"/>
      <c r="BF198" s="26"/>
      <c r="BG198" s="26"/>
      <c r="BL198" s="26"/>
    </row>
    <row r="199" spans="1:71" ht="25.5">
      <c r="B199" s="112" t="s">
        <v>153</v>
      </c>
      <c r="C199" s="23" t="s">
        <v>27</v>
      </c>
      <c r="D199" s="63"/>
      <c r="E199" s="63"/>
      <c r="F199" s="63"/>
      <c r="G199" s="63"/>
      <c r="H199" s="63"/>
      <c r="I199" s="63">
        <v>-197820</v>
      </c>
      <c r="J199" s="63">
        <v>83219</v>
      </c>
      <c r="K199" s="63">
        <v>190217</v>
      </c>
      <c r="L199" s="63">
        <v>282592</v>
      </c>
      <c r="M199" s="63">
        <f t="shared" ref="M199:AI199" si="225">M160+M180+M197</f>
        <v>282592</v>
      </c>
      <c r="N199" s="63">
        <f t="shared" si="225"/>
        <v>-178949</v>
      </c>
      <c r="O199" s="63">
        <f t="shared" si="225"/>
        <v>140792</v>
      </c>
      <c r="P199" s="63">
        <f t="shared" si="225"/>
        <v>353974</v>
      </c>
      <c r="Q199" s="63">
        <f t="shared" si="225"/>
        <v>1335681</v>
      </c>
      <c r="R199" s="63">
        <f t="shared" si="225"/>
        <v>1335681</v>
      </c>
      <c r="S199" s="63">
        <f t="shared" si="225"/>
        <v>-838648</v>
      </c>
      <c r="T199" s="63">
        <f t="shared" si="225"/>
        <v>-855094</v>
      </c>
      <c r="U199" s="63">
        <f t="shared" si="225"/>
        <v>-1150927</v>
      </c>
      <c r="V199" s="63">
        <f t="shared" si="225"/>
        <v>-887892</v>
      </c>
      <c r="W199" s="63">
        <f t="shared" si="225"/>
        <v>-887892</v>
      </c>
      <c r="X199" s="63">
        <f t="shared" si="225"/>
        <v>50146</v>
      </c>
      <c r="Y199" s="63">
        <f t="shared" si="225"/>
        <v>103398</v>
      </c>
      <c r="Z199" s="63">
        <f t="shared" si="225"/>
        <v>85427</v>
      </c>
      <c r="AA199" s="63">
        <f t="shared" si="225"/>
        <v>-151954.49546906605</v>
      </c>
      <c r="AB199" s="63">
        <f t="shared" si="225"/>
        <v>-151954.49546906605</v>
      </c>
      <c r="AC199" s="63">
        <f t="shared" si="225"/>
        <v>-66685</v>
      </c>
      <c r="AD199" s="63">
        <f t="shared" si="225"/>
        <v>-206543</v>
      </c>
      <c r="AE199" s="63">
        <f t="shared" si="225"/>
        <v>-102202.22539827798</v>
      </c>
      <c r="AF199" s="63">
        <f t="shared" si="225"/>
        <v>152816</v>
      </c>
      <c r="AG199" s="63">
        <f t="shared" si="225"/>
        <v>152816</v>
      </c>
      <c r="AH199" s="63">
        <f t="shared" si="225"/>
        <v>-107914</v>
      </c>
      <c r="AI199" s="63">
        <f t="shared" si="225"/>
        <v>216254</v>
      </c>
      <c r="AJ199" s="63">
        <v>-19400</v>
      </c>
      <c r="AK199" s="63">
        <f>AK160+AK180+AK197</f>
        <v>200230</v>
      </c>
      <c r="AL199" s="63">
        <f>AL160+AL180+AL197</f>
        <v>200230</v>
      </c>
      <c r="AM199" s="63">
        <f>AM160+AM180+AM197</f>
        <v>-302846</v>
      </c>
      <c r="AN199" s="63">
        <f>AN160+AN180+AN197</f>
        <v>-212170</v>
      </c>
      <c r="AO199" s="63">
        <f>AO160+AO180+AO197</f>
        <v>-316255</v>
      </c>
      <c r="AP199" s="63">
        <v>106351</v>
      </c>
      <c r="AQ199" s="63">
        <f>AQ160+AQ180+AQ197</f>
        <v>106351</v>
      </c>
      <c r="AS199" s="63">
        <f>AS160+AS180+AS197</f>
        <v>-302846</v>
      </c>
      <c r="AT199" s="63">
        <v>-212170</v>
      </c>
      <c r="AU199" s="63">
        <v>-316255</v>
      </c>
      <c r="AV199" s="63"/>
      <c r="AW199" s="63">
        <f>AW160+AW180+AW197</f>
        <v>106351.00000000047</v>
      </c>
      <c r="AX199" s="63">
        <f>AX160+AX180+AX197</f>
        <v>-231101</v>
      </c>
      <c r="AY199" s="63">
        <v>38514</v>
      </c>
      <c r="AZ199" s="63">
        <v>45218</v>
      </c>
      <c r="BA199" s="63"/>
      <c r="BB199" s="63">
        <v>63939</v>
      </c>
      <c r="BC199" s="63">
        <v>498091</v>
      </c>
      <c r="BD199" s="66">
        <v>322708</v>
      </c>
      <c r="BE199" s="66">
        <v>-178748</v>
      </c>
      <c r="BF199" s="109"/>
      <c r="BG199" s="66">
        <v>659740</v>
      </c>
      <c r="BH199" s="66">
        <v>-353234</v>
      </c>
      <c r="BI199" s="66">
        <v>-157848</v>
      </c>
      <c r="BJ199" s="66">
        <v>-747762.44886358478</v>
      </c>
      <c r="BK199" s="66"/>
      <c r="BL199" s="66">
        <v>-617109.572719121</v>
      </c>
      <c r="BM199" s="66">
        <v>113645.76394652008</v>
      </c>
      <c r="BN199" s="66">
        <v>107278</v>
      </c>
      <c r="BO199" s="66">
        <v>-110500</v>
      </c>
      <c r="BP199" s="66"/>
      <c r="BQ199" s="66">
        <v>202795</v>
      </c>
      <c r="BR199" s="66">
        <v>189895</v>
      </c>
      <c r="BS199" s="66">
        <v>265468</v>
      </c>
    </row>
    <row r="200" spans="1:71">
      <c r="B200" s="112" t="s">
        <v>154</v>
      </c>
      <c r="C200" s="23" t="s">
        <v>27</v>
      </c>
      <c r="D200" s="63"/>
      <c r="E200" s="63"/>
      <c r="F200" s="63"/>
      <c r="G200" s="63"/>
      <c r="H200" s="63"/>
      <c r="I200" s="63">
        <v>-18</v>
      </c>
      <c r="J200" s="63">
        <v>-79</v>
      </c>
      <c r="K200" s="63">
        <v>-39545</v>
      </c>
      <c r="L200" s="63">
        <v>-6736</v>
      </c>
      <c r="M200" s="63">
        <v>-6736</v>
      </c>
      <c r="N200" s="63">
        <v>-14604</v>
      </c>
      <c r="O200" s="63">
        <v>-126</v>
      </c>
      <c r="P200" s="63">
        <v>19959</v>
      </c>
      <c r="Q200" s="63">
        <v>-1041</v>
      </c>
      <c r="R200" s="63">
        <v>-1041</v>
      </c>
      <c r="S200" s="63">
        <v>15084</v>
      </c>
      <c r="T200" s="63">
        <v>-24020</v>
      </c>
      <c r="U200" s="63">
        <v>-83667</v>
      </c>
      <c r="V200" s="63">
        <v>-107615</v>
      </c>
      <c r="W200" s="63">
        <v>-107615</v>
      </c>
      <c r="X200" s="63">
        <v>-80382</v>
      </c>
      <c r="Y200" s="63">
        <v>-18823</v>
      </c>
      <c r="Z200" s="63">
        <v>-51897</v>
      </c>
      <c r="AA200" s="63">
        <v>-83945.018336257694</v>
      </c>
      <c r="AB200" s="63">
        <v>-83945.018336257694</v>
      </c>
      <c r="AC200" s="63">
        <v>81188</v>
      </c>
      <c r="AD200" s="63">
        <v>90443</v>
      </c>
      <c r="AE200" s="63">
        <v>57081.359939076421</v>
      </c>
      <c r="AF200" s="63">
        <v>43014</v>
      </c>
      <c r="AG200" s="63">
        <f>AF200</f>
        <v>43014</v>
      </c>
      <c r="AH200" s="63">
        <v>11739</v>
      </c>
      <c r="AI200" s="63">
        <v>-15028</v>
      </c>
      <c r="AJ200" s="63">
        <v>9924</v>
      </c>
      <c r="AK200" s="63">
        <v>-7553</v>
      </c>
      <c r="AL200" s="63">
        <f>AK200</f>
        <v>-7553</v>
      </c>
      <c r="AM200" s="63">
        <v>-24928</v>
      </c>
      <c r="AN200" s="63">
        <v>-155945</v>
      </c>
      <c r="AO200" s="63">
        <v>-139309</v>
      </c>
      <c r="AP200" s="63">
        <v>-166713</v>
      </c>
      <c r="AQ200" s="63">
        <f>AP200</f>
        <v>-166713</v>
      </c>
      <c r="AS200" s="63">
        <v>-24928</v>
      </c>
      <c r="AT200" s="63">
        <v>-155945</v>
      </c>
      <c r="AU200" s="63">
        <v>-139310</v>
      </c>
      <c r="AV200" s="63"/>
      <c r="AW200" s="63">
        <v>-166713</v>
      </c>
      <c r="AX200" s="63">
        <v>-15803</v>
      </c>
      <c r="AY200" s="63">
        <v>-58808</v>
      </c>
      <c r="AZ200" s="63">
        <v>-179418</v>
      </c>
      <c r="BA200" s="63"/>
      <c r="BB200" s="63">
        <v>-73002</v>
      </c>
      <c r="BC200" s="63">
        <v>-59872</v>
      </c>
      <c r="BD200" s="66">
        <v>-61145</v>
      </c>
      <c r="BE200" s="66">
        <v>-40363</v>
      </c>
      <c r="BF200" s="66"/>
      <c r="BG200" s="66">
        <v>-36478</v>
      </c>
      <c r="BH200" s="66">
        <v>-12175</v>
      </c>
      <c r="BI200" s="66">
        <v>-3027</v>
      </c>
      <c r="BJ200" s="66">
        <v>-17898</v>
      </c>
      <c r="BK200" s="66"/>
      <c r="BL200" s="66">
        <v>-31896</v>
      </c>
      <c r="BM200" s="66">
        <v>18427</v>
      </c>
      <c r="BN200" s="66">
        <v>-20763</v>
      </c>
      <c r="BO200" s="66">
        <v>-39152</v>
      </c>
      <c r="BP200" s="66"/>
      <c r="BQ200" s="66">
        <v>-32955</v>
      </c>
      <c r="BR200" s="66">
        <v>8850</v>
      </c>
      <c r="BS200" s="66">
        <v>43086</v>
      </c>
    </row>
    <row r="201" spans="1:71">
      <c r="B201" s="112" t="s">
        <v>155</v>
      </c>
      <c r="C201" s="23" t="s">
        <v>27</v>
      </c>
      <c r="D201" s="63"/>
      <c r="E201" s="63"/>
      <c r="F201" s="63"/>
      <c r="G201" s="63"/>
      <c r="H201" s="63"/>
      <c r="I201" s="63">
        <v>-197838</v>
      </c>
      <c r="J201" s="63">
        <v>83140</v>
      </c>
      <c r="K201" s="63">
        <v>150672</v>
      </c>
      <c r="L201" s="119">
        <v>275856</v>
      </c>
      <c r="M201" s="119">
        <f t="shared" ref="M201:AL201" si="226">M199+M200</f>
        <v>275856</v>
      </c>
      <c r="N201" s="63">
        <f t="shared" si="226"/>
        <v>-193553</v>
      </c>
      <c r="O201" s="63">
        <f t="shared" si="226"/>
        <v>140666</v>
      </c>
      <c r="P201" s="63">
        <f t="shared" si="226"/>
        <v>373933</v>
      </c>
      <c r="Q201" s="63">
        <f t="shared" si="226"/>
        <v>1334640</v>
      </c>
      <c r="R201" s="63">
        <f t="shared" si="226"/>
        <v>1334640</v>
      </c>
      <c r="S201" s="63">
        <f t="shared" si="226"/>
        <v>-823564</v>
      </c>
      <c r="T201" s="63">
        <f t="shared" si="226"/>
        <v>-879114</v>
      </c>
      <c r="U201" s="63">
        <f t="shared" si="226"/>
        <v>-1234594</v>
      </c>
      <c r="V201" s="63">
        <f t="shared" si="226"/>
        <v>-995507</v>
      </c>
      <c r="W201" s="63">
        <f t="shared" si="226"/>
        <v>-995507</v>
      </c>
      <c r="X201" s="63">
        <f t="shared" si="226"/>
        <v>-30236</v>
      </c>
      <c r="Y201" s="63">
        <f t="shared" si="226"/>
        <v>84575</v>
      </c>
      <c r="Z201" s="63">
        <f t="shared" si="226"/>
        <v>33530</v>
      </c>
      <c r="AA201" s="63">
        <f t="shared" si="226"/>
        <v>-235899.51380532375</v>
      </c>
      <c r="AB201" s="63">
        <f t="shared" si="226"/>
        <v>-235899.51380532375</v>
      </c>
      <c r="AC201" s="63">
        <f t="shared" si="226"/>
        <v>14503</v>
      </c>
      <c r="AD201" s="63">
        <f t="shared" si="226"/>
        <v>-116100</v>
      </c>
      <c r="AE201" s="63">
        <f t="shared" si="226"/>
        <v>-45120.865459201559</v>
      </c>
      <c r="AF201" s="63">
        <f t="shared" si="226"/>
        <v>195830</v>
      </c>
      <c r="AG201" s="63">
        <f t="shared" si="226"/>
        <v>195830</v>
      </c>
      <c r="AH201" s="63">
        <f t="shared" si="226"/>
        <v>-96175</v>
      </c>
      <c r="AI201" s="63">
        <f t="shared" si="226"/>
        <v>201226</v>
      </c>
      <c r="AJ201" s="63">
        <f t="shared" si="226"/>
        <v>-9476</v>
      </c>
      <c r="AK201" s="63">
        <f t="shared" si="226"/>
        <v>192677</v>
      </c>
      <c r="AL201" s="63">
        <f t="shared" si="226"/>
        <v>192677</v>
      </c>
      <c r="AM201" s="63">
        <f t="shared" ref="AM201:AO201" si="227">AM200+AM199</f>
        <v>-327774</v>
      </c>
      <c r="AN201" s="63">
        <f t="shared" si="227"/>
        <v>-368115</v>
      </c>
      <c r="AO201" s="63">
        <f t="shared" si="227"/>
        <v>-455564</v>
      </c>
      <c r="AP201" s="63">
        <v>-60362</v>
      </c>
      <c r="AQ201" s="63">
        <f t="shared" ref="AQ201" si="228">AQ199+AQ200</f>
        <v>-60362</v>
      </c>
      <c r="AS201" s="63">
        <f t="shared" ref="AS201" si="229">AS200+AS199</f>
        <v>-327774</v>
      </c>
      <c r="AT201" s="63">
        <v>-368115</v>
      </c>
      <c r="AU201" s="63">
        <v>-455565</v>
      </c>
      <c r="AV201" s="63"/>
      <c r="AW201" s="63">
        <f>+AW199+AW200</f>
        <v>-60361.999999999534</v>
      </c>
      <c r="AX201" s="63">
        <f t="shared" ref="AX201" si="230">AX200+AX199</f>
        <v>-246904</v>
      </c>
      <c r="AY201" s="63">
        <v>-20294</v>
      </c>
      <c r="AZ201" s="63">
        <v>-134200</v>
      </c>
      <c r="BA201" s="63"/>
      <c r="BB201" s="63">
        <v>-9063</v>
      </c>
      <c r="BC201" s="63">
        <v>438219</v>
      </c>
      <c r="BD201" s="66">
        <v>261563</v>
      </c>
      <c r="BE201" s="66">
        <v>-219111</v>
      </c>
      <c r="BF201" s="66"/>
      <c r="BG201" s="66">
        <v>623262</v>
      </c>
      <c r="BH201" s="66">
        <f>SUM(BH199:BH200)</f>
        <v>-365409</v>
      </c>
      <c r="BI201" s="66">
        <v>-160875</v>
      </c>
      <c r="BJ201" s="66">
        <v>-765660.44886358478</v>
      </c>
      <c r="BK201" s="66"/>
      <c r="BL201" s="66">
        <v>-649005.572719121</v>
      </c>
      <c r="BM201" s="66">
        <v>132072.76394652008</v>
      </c>
      <c r="BN201" s="66">
        <f>SUM(BN199:BN200)</f>
        <v>86515</v>
      </c>
      <c r="BO201" s="66">
        <f>SUM(BO199:BO200)</f>
        <v>-149652</v>
      </c>
      <c r="BP201" s="66"/>
      <c r="BQ201" s="66">
        <v>169840</v>
      </c>
      <c r="BR201" s="66">
        <v>198745</v>
      </c>
      <c r="BS201" s="66">
        <v>308554</v>
      </c>
    </row>
    <row r="202" spans="1:71">
      <c r="B202" s="11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S202" s="63"/>
      <c r="AT202" s="63"/>
      <c r="AU202" s="63"/>
      <c r="AV202" s="63"/>
      <c r="AW202" s="63"/>
      <c r="AX202" s="63"/>
      <c r="AY202" s="63"/>
      <c r="AZ202" s="63"/>
      <c r="BA202" s="63"/>
      <c r="BB202" s="63"/>
      <c r="BC202" s="63"/>
      <c r="BD202" s="66"/>
      <c r="BE202" s="66"/>
      <c r="BF202" s="66"/>
      <c r="BG202" s="66"/>
      <c r="BH202" s="63"/>
      <c r="BI202" s="63"/>
      <c r="BJ202" s="63"/>
      <c r="BK202" s="63"/>
      <c r="BL202" s="66"/>
      <c r="BM202" s="63"/>
      <c r="BN202" s="63"/>
      <c r="BO202" s="63"/>
      <c r="BP202" s="63"/>
      <c r="BQ202" s="63"/>
      <c r="BR202" s="63"/>
      <c r="BS202" s="63"/>
    </row>
    <row r="203" spans="1:71" s="18" customFormat="1">
      <c r="A203" s="18" t="s">
        <v>156</v>
      </c>
      <c r="C203" s="114" t="s">
        <v>27</v>
      </c>
      <c r="D203" s="103"/>
      <c r="E203" s="103"/>
      <c r="F203" s="103"/>
      <c r="G203" s="103"/>
      <c r="H203" s="103"/>
      <c r="I203" s="103">
        <v>374407</v>
      </c>
      <c r="J203" s="103">
        <v>374407</v>
      </c>
      <c r="K203" s="103">
        <v>374407</v>
      </c>
      <c r="L203" s="103">
        <v>374407</v>
      </c>
      <c r="M203" s="103">
        <v>374407</v>
      </c>
      <c r="N203" s="103">
        <v>650263</v>
      </c>
      <c r="O203" s="103">
        <v>650263</v>
      </c>
      <c r="P203" s="103">
        <v>650263</v>
      </c>
      <c r="Q203" s="103">
        <v>650263</v>
      </c>
      <c r="R203" s="103">
        <v>650263</v>
      </c>
      <c r="S203" s="103">
        <v>1984903</v>
      </c>
      <c r="T203" s="103">
        <v>1984903</v>
      </c>
      <c r="U203" s="103">
        <v>1984903</v>
      </c>
      <c r="V203" s="103">
        <v>1984903</v>
      </c>
      <c r="W203" s="103">
        <v>1984903</v>
      </c>
      <c r="X203" s="103">
        <v>989396</v>
      </c>
      <c r="Y203" s="103">
        <v>989396</v>
      </c>
      <c r="Z203" s="103">
        <v>989396</v>
      </c>
      <c r="AA203" s="103">
        <v>989396</v>
      </c>
      <c r="AB203" s="103">
        <v>989396</v>
      </c>
      <c r="AC203" s="103">
        <v>753497</v>
      </c>
      <c r="AD203" s="103">
        <v>753497</v>
      </c>
      <c r="AE203" s="103">
        <v>753497</v>
      </c>
      <c r="AF203" s="103">
        <v>753497</v>
      </c>
      <c r="AG203" s="103">
        <f>AF203</f>
        <v>753497</v>
      </c>
      <c r="AH203" s="103">
        <f>AG205</f>
        <v>949327</v>
      </c>
      <c r="AI203" s="103">
        <f>AH203</f>
        <v>949327</v>
      </c>
      <c r="AJ203" s="103">
        <f>AI203</f>
        <v>949327</v>
      </c>
      <c r="AK203" s="103">
        <f t="shared" ref="AK203:AL203" si="231">AF205</f>
        <v>949327</v>
      </c>
      <c r="AL203" s="103">
        <f t="shared" si="231"/>
        <v>949327</v>
      </c>
      <c r="AM203" s="103">
        <f>$AL$205</f>
        <v>1142004</v>
      </c>
      <c r="AN203" s="103">
        <f>$AL$205</f>
        <v>1142004</v>
      </c>
      <c r="AO203" s="103">
        <f>$AL$205</f>
        <v>1142004</v>
      </c>
      <c r="AP203" s="103">
        <f>$AL$205</f>
        <v>1142004</v>
      </c>
      <c r="AQ203" s="103">
        <f t="shared" ref="AQ203" si="232">AL205</f>
        <v>1142004</v>
      </c>
      <c r="AS203" s="103">
        <f>$AL$205</f>
        <v>1142004</v>
      </c>
      <c r="AT203" s="103">
        <f>$AL$205</f>
        <v>1142004</v>
      </c>
      <c r="AU203" s="103">
        <f>$AL$205</f>
        <v>1142004</v>
      </c>
      <c r="AV203" s="103"/>
      <c r="AW203" s="103">
        <v>1142004</v>
      </c>
      <c r="AX203" s="103">
        <f>$AQ$205</f>
        <v>1081642</v>
      </c>
      <c r="AY203" s="103">
        <f>$AQ$205</f>
        <v>1081642</v>
      </c>
      <c r="AZ203" s="103">
        <f>$AQ$205</f>
        <v>1081642</v>
      </c>
      <c r="BA203" s="103"/>
      <c r="BB203" s="103">
        <f>$AQ$205</f>
        <v>1081642</v>
      </c>
      <c r="BC203" s="103">
        <v>1072579</v>
      </c>
      <c r="BD203" s="103">
        <f>BD201+BD199</f>
        <v>584271</v>
      </c>
      <c r="BE203" s="103">
        <f>BE201+BE199</f>
        <v>-397859</v>
      </c>
      <c r="BF203" s="66"/>
      <c r="BG203" s="104">
        <f>BB205</f>
        <v>1072579</v>
      </c>
      <c r="BH203" s="103">
        <v>1695841</v>
      </c>
      <c r="BI203" s="103">
        <v>1695841</v>
      </c>
      <c r="BJ203" s="103">
        <v>1695841</v>
      </c>
      <c r="BK203" s="103"/>
      <c r="BL203" s="104">
        <f>BG205</f>
        <v>1695841</v>
      </c>
      <c r="BM203" s="103">
        <v>1046835.427280879</v>
      </c>
      <c r="BN203" s="103">
        <v>1046835.427280879</v>
      </c>
      <c r="BO203" s="103">
        <v>1046835.427280879</v>
      </c>
      <c r="BP203" s="103"/>
      <c r="BQ203" s="103">
        <v>1046835</v>
      </c>
      <c r="BR203" s="103">
        <v>1216675</v>
      </c>
      <c r="BS203" s="103">
        <v>1216675</v>
      </c>
    </row>
    <row r="204" spans="1:71">
      <c r="A204" s="120"/>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S204" s="63"/>
      <c r="AT204" s="63"/>
      <c r="AU204" s="63"/>
      <c r="AV204" s="63"/>
      <c r="AW204" s="63"/>
      <c r="AX204" s="63"/>
      <c r="AY204" s="63"/>
      <c r="AZ204" s="63"/>
      <c r="BA204" s="63"/>
      <c r="BB204" s="63"/>
      <c r="BC204" s="63"/>
      <c r="BD204" s="66"/>
      <c r="BE204" s="66"/>
      <c r="BF204" s="66"/>
      <c r="BG204" s="66"/>
      <c r="BH204" s="63"/>
      <c r="BI204" s="63"/>
      <c r="BJ204" s="63"/>
      <c r="BK204" s="63"/>
      <c r="BL204" s="66"/>
      <c r="BM204" s="63"/>
      <c r="BN204" s="63"/>
      <c r="BO204" s="63"/>
      <c r="BP204" s="63"/>
      <c r="BQ204" s="63"/>
      <c r="BR204" s="63"/>
      <c r="BS204" s="63"/>
    </row>
    <row r="205" spans="1:71">
      <c r="A205" s="18" t="s">
        <v>157</v>
      </c>
      <c r="C205" s="23" t="s">
        <v>27</v>
      </c>
      <c r="D205" s="103"/>
      <c r="E205" s="103"/>
      <c r="F205" s="103"/>
      <c r="G205" s="103"/>
      <c r="H205" s="103"/>
      <c r="I205" s="103">
        <v>176569</v>
      </c>
      <c r="J205" s="103">
        <v>457547</v>
      </c>
      <c r="K205" s="103">
        <v>525079</v>
      </c>
      <c r="L205" s="103">
        <v>650263</v>
      </c>
      <c r="M205" s="103">
        <v>650263</v>
      </c>
      <c r="N205" s="103">
        <v>456710</v>
      </c>
      <c r="O205" s="103">
        <v>790929</v>
      </c>
      <c r="P205" s="103">
        <v>1024196</v>
      </c>
      <c r="Q205" s="103">
        <v>1984903</v>
      </c>
      <c r="R205" s="103">
        <v>1984903</v>
      </c>
      <c r="S205" s="103">
        <v>1161339</v>
      </c>
      <c r="T205" s="103">
        <v>1105789</v>
      </c>
      <c r="U205" s="103">
        <v>750309</v>
      </c>
      <c r="V205" s="103">
        <v>989396</v>
      </c>
      <c r="W205" s="103">
        <v>989396</v>
      </c>
      <c r="X205" s="103">
        <v>959160</v>
      </c>
      <c r="Y205" s="103">
        <v>1073971</v>
      </c>
      <c r="Z205" s="103">
        <v>1022926</v>
      </c>
      <c r="AA205" s="103">
        <v>753497.48619467625</v>
      </c>
      <c r="AB205" s="103">
        <v>753497.48619467625</v>
      </c>
      <c r="AC205" s="103">
        <v>768000</v>
      </c>
      <c r="AD205" s="103">
        <v>637397</v>
      </c>
      <c r="AE205" s="103">
        <v>708375.81490533298</v>
      </c>
      <c r="AF205" s="103">
        <v>949327</v>
      </c>
      <c r="AG205" s="103">
        <f>AF205</f>
        <v>949327</v>
      </c>
      <c r="AH205" s="103">
        <f t="shared" ref="AH205:AQ205" si="233">AH203+AH201</f>
        <v>853152</v>
      </c>
      <c r="AI205" s="103">
        <f t="shared" si="233"/>
        <v>1150553</v>
      </c>
      <c r="AJ205" s="103">
        <f t="shared" si="233"/>
        <v>939851</v>
      </c>
      <c r="AK205" s="103">
        <f t="shared" si="233"/>
        <v>1142004</v>
      </c>
      <c r="AL205" s="103">
        <f t="shared" si="233"/>
        <v>1142004</v>
      </c>
      <c r="AM205" s="103">
        <f t="shared" si="233"/>
        <v>814230</v>
      </c>
      <c r="AN205" s="103">
        <f t="shared" si="233"/>
        <v>773889</v>
      </c>
      <c r="AO205" s="103">
        <f t="shared" si="233"/>
        <v>686440</v>
      </c>
      <c r="AP205" s="103">
        <f t="shared" si="233"/>
        <v>1081642</v>
      </c>
      <c r="AQ205" s="103">
        <f t="shared" si="233"/>
        <v>1081642</v>
      </c>
      <c r="AS205" s="103">
        <f t="shared" ref="AS205:AU205" si="234">AS203+AS201</f>
        <v>814230</v>
      </c>
      <c r="AT205" s="103">
        <f t="shared" si="234"/>
        <v>773889</v>
      </c>
      <c r="AU205" s="103">
        <f t="shared" si="234"/>
        <v>686439</v>
      </c>
      <c r="AV205" s="103"/>
      <c r="AW205" s="103">
        <f>AW203+AW201</f>
        <v>1081642.0000000005</v>
      </c>
      <c r="AX205" s="103">
        <f t="shared" ref="AX205:AZ205" si="235">AX203+AX201</f>
        <v>834738</v>
      </c>
      <c r="AY205" s="103">
        <f t="shared" si="235"/>
        <v>1061348</v>
      </c>
      <c r="AZ205" s="103">
        <f t="shared" si="235"/>
        <v>947442</v>
      </c>
      <c r="BA205" s="103"/>
      <c r="BB205" s="103">
        <f t="shared" ref="BB205:BC205" si="236">BB203+BB201</f>
        <v>1072579</v>
      </c>
      <c r="BC205" s="103">
        <f t="shared" si="236"/>
        <v>1510798</v>
      </c>
      <c r="BD205" s="104">
        <v>1334142</v>
      </c>
      <c r="BE205" s="104">
        <v>853468</v>
      </c>
      <c r="BF205" s="104"/>
      <c r="BG205" s="104">
        <f>BG203+BG201</f>
        <v>1695841</v>
      </c>
      <c r="BH205" s="103">
        <f t="shared" ref="BH205" si="237">BH203+BH201</f>
        <v>1330432</v>
      </c>
      <c r="BI205" s="103">
        <f t="shared" ref="BI205:BJ205" si="238">BI203+BI201</f>
        <v>1534966</v>
      </c>
      <c r="BJ205" s="103">
        <f t="shared" si="238"/>
        <v>930180.55113641522</v>
      </c>
      <c r="BK205" s="103"/>
      <c r="BL205" s="104">
        <f>BL203+BL201</f>
        <v>1046835.427280879</v>
      </c>
      <c r="BM205" s="103">
        <f t="shared" ref="BM205" si="239">BM203+BM201</f>
        <v>1178908.191227399</v>
      </c>
      <c r="BN205" s="103">
        <f t="shared" ref="BN205:BO205" si="240">BN203+BN201</f>
        <v>1133350.4272808791</v>
      </c>
      <c r="BO205" s="103">
        <f t="shared" si="240"/>
        <v>897183.427280879</v>
      </c>
      <c r="BP205" s="103"/>
      <c r="BQ205" s="103">
        <f t="shared" ref="BQ205:BS205" si="241">BQ203+BQ201</f>
        <v>1216675</v>
      </c>
      <c r="BR205" s="103">
        <f t="shared" si="241"/>
        <v>1415420</v>
      </c>
      <c r="BS205" s="103">
        <f>BS203+BS201</f>
        <v>1525229</v>
      </c>
    </row>
    <row r="207" spans="1:71" ht="53.25" customHeight="1">
      <c r="M207" s="110"/>
      <c r="BC207" s="63"/>
      <c r="BD207" s="26"/>
      <c r="BE207" s="26"/>
      <c r="BF207" s="66"/>
      <c r="BG207" s="26"/>
      <c r="BH207" s="63"/>
      <c r="BI207" s="63"/>
      <c r="BJ207" s="63"/>
      <c r="BK207" s="63"/>
      <c r="BL207" s="26"/>
      <c r="BM207" s="63"/>
      <c r="BN207" s="63"/>
      <c r="BO207" s="63"/>
      <c r="BR207" s="63"/>
    </row>
    <row r="208" spans="1:71">
      <c r="BC208" s="63"/>
      <c r="BD208" s="26"/>
      <c r="BE208" s="26"/>
      <c r="BF208" s="104"/>
      <c r="BG208" s="26"/>
      <c r="BH208" s="63"/>
      <c r="BI208" s="63"/>
      <c r="BJ208" s="63"/>
      <c r="BK208" s="63"/>
      <c r="BL208" s="26"/>
      <c r="BM208" s="63"/>
      <c r="BN208" s="63"/>
      <c r="BO208" s="63"/>
      <c r="BR208" s="63"/>
    </row>
    <row r="209" spans="14:70">
      <c r="BD209" s="26"/>
      <c r="BE209" s="26"/>
      <c r="BF209" s="26"/>
      <c r="BG209" s="26"/>
      <c r="BL209" s="26"/>
    </row>
    <row r="210" spans="14:70">
      <c r="BD210" s="66"/>
      <c r="BE210" s="66"/>
    </row>
    <row r="211" spans="14:70">
      <c r="BD211" s="66"/>
      <c r="BE211" s="66"/>
    </row>
    <row r="219" spans="14:7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S219" s="110"/>
      <c r="AT219" s="110"/>
      <c r="AU219" s="110"/>
      <c r="AV219" s="110"/>
      <c r="AW219" s="110"/>
      <c r="AX219" s="110"/>
      <c r="AY219" s="110"/>
      <c r="AZ219" s="110"/>
      <c r="BA219" s="110"/>
      <c r="BB219" s="110"/>
      <c r="BC219" s="110"/>
      <c r="BH219" s="110"/>
      <c r="BI219" s="110"/>
      <c r="BJ219" s="110"/>
      <c r="BK219" s="110"/>
      <c r="BM219" s="110"/>
      <c r="BN219" s="110"/>
      <c r="BO219" s="110"/>
      <c r="BR219" s="110"/>
    </row>
    <row r="222" spans="14:70">
      <c r="BD222" s="121"/>
      <c r="BE222" s="121"/>
      <c r="BF222" s="121"/>
      <c r="BG222" s="121"/>
      <c r="BL222" s="121"/>
    </row>
  </sheetData>
  <mergeCells count="4">
    <mergeCell ref="A7:B7"/>
    <mergeCell ref="A61:B61"/>
    <mergeCell ref="A103:B103"/>
    <mergeCell ref="A147:B147"/>
  </mergeCells>
  <pageMargins left="0.25" right="0.25" top="0.75" bottom="0.75" header="0.3" footer="0.3"/>
  <pageSetup scale="32" fitToHeight="0" orientation="landscape" r:id="rId1"/>
  <ignoredErrors>
    <ignoredError sqref="BG94 Q65:R66 Q67 BG39:BG52 BG65 BG143:BI143 BF12:BI12 BB39:BB45 BL39:BL74 BL140:BL184 BL193:BL205 BL76:BL80 BL82:BL86 BL90:BL127 BL187:BL191 BL129:BL138 BQ105:BR124 BQ133:BR133 BQ126:BR128 BQ125 BR104 BQ135:BR143 BQ134" formula="1"/>
    <ignoredError sqref="BH86 BH80 BH74" evalError="1"/>
    <ignoredError sqref="BE113:BF113 BI133:BK133 S67 AY133 BM133 BN133:BP133" formulaRange="1"/>
    <ignoredError sqref="BG113:BH113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Nicolas Alfonso Hederra Huerta     (LATAM)</cp:lastModifiedBy>
  <cp:lastPrinted>2016-05-12T17:53:19Z</cp:lastPrinted>
  <dcterms:created xsi:type="dcterms:W3CDTF">2016-03-08T23:07:48Z</dcterms:created>
  <dcterms:modified xsi:type="dcterms:W3CDTF">2023-08-02T17:28:16Z</dcterms:modified>
</cp:coreProperties>
</file>